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\Documents\Dokumenty\Tom\Dokumenty\1Winword\1PROJEKTY\2BENUTA PRO\2023\NsP Karviná - dětská skupina\Rozpočet\Final\"/>
    </mc:Choice>
  </mc:AlternateContent>
  <bookViews>
    <workbookView xWindow="0" yWindow="0" windowWidth="0" windowHeight="0"/>
  </bookViews>
  <sheets>
    <sheet name="Rekapitulace stavby" sheetId="1" r:id="rId1"/>
    <sheet name="Stavební část - Stavba" sheetId="2" r:id="rId2"/>
    <sheet name="Elektro - Elektroinstalace" sheetId="3" r:id="rId3"/>
    <sheet name="ZTI - Zdravotechnické ins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'Stavební část - Stavba'!$C$96:$K$359</definedName>
    <definedName name="_xlnm.Print_Area" localSheetId="1">'Stavební část - Stavba'!$C$4:$J$39,'Stavební část - Stavba'!$C$45:$J$78,'Stavební část - Stavba'!$C$84:$K$359</definedName>
    <definedName name="_xlnm.Print_Titles" localSheetId="1">'Stavební část - Stavba'!$96:$96</definedName>
    <definedName name="_xlnm._FilterDatabase" localSheetId="2" hidden="1">'Elektro - Elektroinstalace'!$C$81:$K$88</definedName>
    <definedName name="_xlnm.Print_Area" localSheetId="2">'Elektro - Elektroinstalace'!$C$4:$J$39,'Elektro - Elektroinstalace'!$C$45:$J$63,'Elektro - Elektroinstalace'!$C$69:$K$88</definedName>
    <definedName name="_xlnm.Print_Titles" localSheetId="2">'Elektro - Elektroinstalace'!$81:$81</definedName>
    <definedName name="_xlnm._FilterDatabase" localSheetId="3" hidden="1">'ZTI - Zdravotechnické ins...'!$C$80:$K$84</definedName>
    <definedName name="_xlnm.Print_Area" localSheetId="3">'ZTI - Zdravotechnické ins...'!$C$4:$J$39,'ZTI - Zdravotechnické ins...'!$C$45:$J$62,'ZTI - Zdravotechnické ins...'!$C$68:$K$84</definedName>
    <definedName name="_xlnm.Print_Titles" localSheetId="3">'ZTI - Zdravotechnické ins...'!$80:$80</definedName>
    <definedName name="_xlnm._FilterDatabase" localSheetId="4" hidden="1">'VRN - Vedlejší rozpočtové...'!$C$81:$K$103</definedName>
    <definedName name="_xlnm.Print_Area" localSheetId="4">'VRN - Vedlejší rozpočtové...'!$C$4:$J$39,'VRN - Vedlejší rozpočtové...'!$C$45:$J$63,'VRN - Vedlejší rozpočtové...'!$C$69:$K$103</definedName>
    <definedName name="_xlnm.Print_Titles" localSheetId="4">'VRN - Vedlejší rozpočtové...'!$81:$81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F77"/>
  <c r="F75"/>
  <c r="E73"/>
  <c r="F54"/>
  <c r="F52"/>
  <c r="E50"/>
  <c r="J24"/>
  <c r="E24"/>
  <c r="J78"/>
  <c r="J23"/>
  <c r="J21"/>
  <c r="E21"/>
  <c r="J77"/>
  <c r="J20"/>
  <c r="J18"/>
  <c r="E18"/>
  <c r="F55"/>
  <c r="J17"/>
  <c r="J12"/>
  <c r="J75"/>
  <c r="E7"/>
  <c r="E71"/>
  <c i="3" r="J37"/>
  <c r="J36"/>
  <c i="1" r="AY56"/>
  <c i="3" r="J35"/>
  <c i="1" r="AX56"/>
  <c i="3" r="BI87"/>
  <c r="BH87"/>
  <c r="BG87"/>
  <c r="BF87"/>
  <c r="T87"/>
  <c r="T86"/>
  <c r="R87"/>
  <c r="R86"/>
  <c r="P87"/>
  <c r="P86"/>
  <c r="BI85"/>
  <c r="BH85"/>
  <c r="BG85"/>
  <c r="BF85"/>
  <c r="T85"/>
  <c r="T84"/>
  <c r="T83"/>
  <c r="T82"/>
  <c r="R85"/>
  <c r="R84"/>
  <c r="R83"/>
  <c r="R82"/>
  <c r="P85"/>
  <c r="P84"/>
  <c r="P83"/>
  <c r="P82"/>
  <c i="1" r="AU56"/>
  <c i="3"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48"/>
  <c i="2" r="J179"/>
  <c r="J37"/>
  <c r="J36"/>
  <c i="1" r="AY55"/>
  <c i="2" r="J35"/>
  <c i="1" r="AX55"/>
  <c i="2" r="BI358"/>
  <c r="BH358"/>
  <c r="BG358"/>
  <c r="BF358"/>
  <c r="T358"/>
  <c r="T357"/>
  <c r="R358"/>
  <c r="R357"/>
  <c r="P358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J64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91"/>
  <c r="E7"/>
  <c r="E87"/>
  <c i="1" r="L50"/>
  <c r="AM50"/>
  <c r="AM49"/>
  <c r="L49"/>
  <c r="AM47"/>
  <c r="L47"/>
  <c r="L45"/>
  <c r="L44"/>
  <c i="2" r="BK355"/>
  <c r="J265"/>
  <c r="BK222"/>
  <c r="BK197"/>
  <c r="J115"/>
  <c r="BK317"/>
  <c r="J271"/>
  <c r="BK224"/>
  <c r="BK351"/>
  <c r="J276"/>
  <c r="J239"/>
  <c r="BK185"/>
  <c r="BK358"/>
  <c r="BK181"/>
  <c r="J117"/>
  <c i="5" r="BK90"/>
  <c i="2" r="J332"/>
  <c r="BK303"/>
  <c r="BK250"/>
  <c r="BK211"/>
  <c r="BK150"/>
  <c r="BK322"/>
  <c r="BK294"/>
  <c r="J226"/>
  <c r="BK345"/>
  <c r="BK271"/>
  <c r="J230"/>
  <c r="J161"/>
  <c r="J106"/>
  <c r="BK159"/>
  <c r="BK104"/>
  <c i="5" r="BK88"/>
  <c i="2" r="J338"/>
  <c r="J294"/>
  <c r="J246"/>
  <c r="J201"/>
  <c r="BK125"/>
  <c r="BK326"/>
  <c r="BK276"/>
  <c r="BK227"/>
  <c r="BK353"/>
  <c r="J272"/>
  <c r="J233"/>
  <c r="BK188"/>
  <c r="J345"/>
  <c r="BK106"/>
  <c i="5" r="BK96"/>
  <c i="2" r="J341"/>
  <c r="BK297"/>
  <c r="BK248"/>
  <c r="BK205"/>
  <c r="BK165"/>
  <c r="BK328"/>
  <c r="J301"/>
  <c r="J250"/>
  <c r="BK208"/>
  <c r="BK306"/>
  <c r="BK258"/>
  <c r="BK191"/>
  <c r="J123"/>
  <c r="J188"/>
  <c r="BK115"/>
  <c i="5" r="J96"/>
  <c r="J85"/>
  <c i="2" r="J326"/>
  <c r="J293"/>
  <c r="J245"/>
  <c r="J163"/>
  <c r="BK332"/>
  <c r="BK293"/>
  <c r="BK245"/>
  <c r="J215"/>
  <c r="BK301"/>
  <c r="J248"/>
  <c r="BK202"/>
  <c r="BK117"/>
  <c r="J185"/>
  <c r="J145"/>
  <c i="4" r="F36"/>
  <c i="1" r="BC57"/>
  <c i="2" r="BK289"/>
  <c r="J240"/>
  <c r="J200"/>
  <c r="BK123"/>
  <c r="J330"/>
  <c r="J285"/>
  <c r="BK235"/>
  <c r="J358"/>
  <c r="BK281"/>
  <c r="J236"/>
  <c r="BK176"/>
  <c i="1" r="AS54"/>
  <c i="4" r="F34"/>
  <c i="1" r="BA57"/>
  <c i="2" r="J317"/>
  <c r="BK269"/>
  <c r="J227"/>
  <c r="BK173"/>
  <c r="BK335"/>
  <c r="J291"/>
  <c r="BK243"/>
  <c r="BK201"/>
  <c r="J283"/>
  <c r="BK238"/>
  <c r="BK170"/>
  <c r="J104"/>
  <c i="3" r="BK85"/>
  <c i="5" r="BK92"/>
  <c r="BK99"/>
  <c i="2" r="BK311"/>
  <c r="J258"/>
  <c r="J232"/>
  <c r="J199"/>
  <c r="BK153"/>
  <c r="BK338"/>
  <c r="J289"/>
  <c r="BK239"/>
  <c r="BK200"/>
  <c r="J287"/>
  <c r="BK240"/>
  <c r="J183"/>
  <c r="BK102"/>
  <c r="J173"/>
  <c i="4" r="BK84"/>
  <c i="5" r="J102"/>
  <c i="2" r="J313"/>
  <c r="J278"/>
  <c r="J229"/>
  <c r="BK183"/>
  <c r="J351"/>
  <c r="BK298"/>
  <c r="BK256"/>
  <c r="J202"/>
  <c r="J308"/>
  <c r="J267"/>
  <c r="J220"/>
  <c r="BK145"/>
  <c r="J343"/>
  <c r="BK161"/>
  <c i="3" r="BK87"/>
  <c i="5" r="J88"/>
  <c i="2" r="BK324"/>
  <c r="BK274"/>
  <c r="BK236"/>
  <c r="BK193"/>
  <c r="BK109"/>
  <c r="J311"/>
  <c r="BK267"/>
  <c r="BK220"/>
  <c r="BK310"/>
  <c r="BK246"/>
  <c r="BK218"/>
  <c r="J125"/>
  <c r="J165"/>
  <c r="J120"/>
  <c i="5" r="BK94"/>
  <c r="J94"/>
  <c i="2" r="J310"/>
  <c r="J256"/>
  <c r="BK215"/>
  <c r="J159"/>
  <c r="J315"/>
  <c r="BK265"/>
  <c r="J214"/>
  <c r="BK291"/>
  <c r="BK253"/>
  <c r="BK229"/>
  <c r="BK137"/>
  <c r="J194"/>
  <c i="4" r="J84"/>
  <c i="5" r="J99"/>
  <c i="2" r="BK330"/>
  <c r="BK283"/>
  <c r="J243"/>
  <c r="J102"/>
  <c r="BK308"/>
  <c r="BK260"/>
  <c r="J218"/>
  <c r="J322"/>
  <c r="J269"/>
  <c r="BK214"/>
  <c r="J153"/>
  <c r="J193"/>
  <c i="3" r="J87"/>
  <c i="5" r="J92"/>
  <c r="BK85"/>
  <c i="2" r="J335"/>
  <c r="J298"/>
  <c r="BK252"/>
  <c r="J208"/>
  <c r="BK139"/>
  <c r="J324"/>
  <c r="J281"/>
  <c r="BK233"/>
  <c r="BK199"/>
  <c r="BK285"/>
  <c r="BK232"/>
  <c r="BK163"/>
  <c r="J191"/>
  <c r="J170"/>
  <c r="BK100"/>
  <c i="5" r="BK102"/>
  <c i="2" r="J353"/>
  <c r="BK315"/>
  <c r="BK262"/>
  <c r="BK226"/>
  <c r="BK167"/>
  <c r="BK341"/>
  <c r="J306"/>
  <c r="J252"/>
  <c r="J211"/>
  <c r="J303"/>
  <c r="J260"/>
  <c r="J197"/>
  <c r="J176"/>
  <c r="J139"/>
  <c i="3" r="J85"/>
  <c i="5" r="J90"/>
  <c i="2" r="J328"/>
  <c r="BK287"/>
  <c r="J238"/>
  <c r="BK194"/>
  <c r="J100"/>
  <c r="J297"/>
  <c r="J253"/>
  <c r="J222"/>
  <c r="BK313"/>
  <c r="J262"/>
  <c r="J205"/>
  <c r="J109"/>
  <c r="J137"/>
  <c i="4" r="F35"/>
  <c i="1" r="BB57"/>
  <c i="2" r="BK319"/>
  <c r="BK272"/>
  <c r="J224"/>
  <c r="J181"/>
  <c r="BK120"/>
  <c r="J319"/>
  <c r="J274"/>
  <c r="BK230"/>
  <c r="J355"/>
  <c r="BK278"/>
  <c r="J235"/>
  <c r="J167"/>
  <c r="BK343"/>
  <c r="J150"/>
  <c i="4" r="F37"/>
  <c i="1" r="BD57"/>
  <c i="2" l="1" r="BK99"/>
  <c r="J99"/>
  <c r="J61"/>
  <c r="R99"/>
  <c r="P119"/>
  <c r="BK164"/>
  <c r="J164"/>
  <c r="J63"/>
  <c r="P164"/>
  <c r="BK180"/>
  <c r="J180"/>
  <c r="J65"/>
  <c r="T180"/>
  <c r="R190"/>
  <c r="P196"/>
  <c r="T196"/>
  <c r="R204"/>
  <c r="P217"/>
  <c r="BK242"/>
  <c r="J242"/>
  <c r="J71"/>
  <c r="BK255"/>
  <c r="J255"/>
  <c r="J72"/>
  <c r="R255"/>
  <c r="P280"/>
  <c r="BK300"/>
  <c r="J300"/>
  <c r="J74"/>
  <c r="T300"/>
  <c r="BK334"/>
  <c r="J334"/>
  <c r="J76"/>
  <c r="T334"/>
  <c i="5" r="BK84"/>
  <c i="2" r="BK119"/>
  <c r="J119"/>
  <c r="J62"/>
  <c r="T119"/>
  <c r="T164"/>
  <c r="P180"/>
  <c r="BK190"/>
  <c r="J190"/>
  <c r="J66"/>
  <c r="T190"/>
  <c r="R196"/>
  <c r="P204"/>
  <c r="BK217"/>
  <c r="J217"/>
  <c r="J70"/>
  <c r="T217"/>
  <c r="R242"/>
  <c r="P255"/>
  <c r="BK280"/>
  <c r="J280"/>
  <c r="J73"/>
  <c r="T280"/>
  <c r="R300"/>
  <c r="P321"/>
  <c r="T321"/>
  <c r="P334"/>
  <c i="5" r="P84"/>
  <c r="P83"/>
  <c r="P82"/>
  <c i="1" r="AU58"/>
  <c i="2" r="P99"/>
  <c r="T99"/>
  <c r="T98"/>
  <c r="R119"/>
  <c r="R164"/>
  <c r="R180"/>
  <c r="P190"/>
  <c r="BK196"/>
  <c r="J196"/>
  <c r="J68"/>
  <c r="BK204"/>
  <c r="J204"/>
  <c r="J69"/>
  <c r="T204"/>
  <c r="R217"/>
  <c r="P242"/>
  <c r="T242"/>
  <c r="T255"/>
  <c r="R280"/>
  <c r="P300"/>
  <c r="BK321"/>
  <c r="J321"/>
  <c r="J75"/>
  <c r="R321"/>
  <c r="R334"/>
  <c i="5" r="R84"/>
  <c r="R83"/>
  <c r="R82"/>
  <c r="T84"/>
  <c r="T83"/>
  <c r="T82"/>
  <c i="3" r="BK84"/>
  <c r="J84"/>
  <c r="J61"/>
  <c i="2" r="BK357"/>
  <c r="J357"/>
  <c r="J77"/>
  <c i="3" r="BK86"/>
  <c r="J86"/>
  <c r="J62"/>
  <c i="4" r="BK83"/>
  <c r="J83"/>
  <c r="J61"/>
  <c i="5" r="BK101"/>
  <c r="J101"/>
  <c r="J62"/>
  <c r="E72"/>
  <c r="F79"/>
  <c r="BE92"/>
  <c r="BE102"/>
  <c r="J52"/>
  <c r="BE94"/>
  <c r="BE85"/>
  <c r="BE88"/>
  <c r="BE90"/>
  <c r="BE99"/>
  <c r="BE96"/>
  <c i="4" r="E48"/>
  <c r="J52"/>
  <c r="J54"/>
  <c r="J55"/>
  <c r="F78"/>
  <c r="BE84"/>
  <c i="3" r="J52"/>
  <c r="J54"/>
  <c r="F55"/>
  <c r="E72"/>
  <c r="BE87"/>
  <c r="J55"/>
  <c r="BE85"/>
  <c i="2" r="E48"/>
  <c r="BE100"/>
  <c r="BE102"/>
  <c r="BE104"/>
  <c r="BE109"/>
  <c r="BE117"/>
  <c r="BE123"/>
  <c r="BE125"/>
  <c r="BE137"/>
  <c r="BE145"/>
  <c r="BE163"/>
  <c r="BE170"/>
  <c r="BE183"/>
  <c r="BE185"/>
  <c r="BE188"/>
  <c r="BE193"/>
  <c r="BE343"/>
  <c r="J52"/>
  <c r="BE115"/>
  <c r="BE120"/>
  <c r="BE139"/>
  <c r="BE150"/>
  <c r="BE159"/>
  <c r="BE161"/>
  <c r="BE165"/>
  <c r="BE167"/>
  <c r="BE173"/>
  <c r="BE181"/>
  <c r="BE194"/>
  <c r="BE201"/>
  <c r="BE224"/>
  <c r="BE233"/>
  <c r="BE236"/>
  <c r="BE243"/>
  <c r="BE248"/>
  <c r="BE250"/>
  <c r="BE252"/>
  <c r="BE256"/>
  <c r="BE345"/>
  <c r="BE355"/>
  <c r="BE197"/>
  <c r="BE200"/>
  <c r="BE202"/>
  <c r="BE205"/>
  <c r="BE211"/>
  <c r="BE215"/>
  <c r="BE218"/>
  <c r="BE222"/>
  <c r="BE226"/>
  <c r="BE232"/>
  <c r="BE238"/>
  <c r="BE240"/>
  <c r="BE245"/>
  <c r="BE253"/>
  <c r="BE258"/>
  <c r="BE262"/>
  <c r="BE265"/>
  <c r="BE267"/>
  <c r="BE269"/>
  <c r="BE272"/>
  <c r="BE274"/>
  <c r="BE278"/>
  <c r="BE283"/>
  <c r="BE287"/>
  <c r="BE289"/>
  <c r="BE293"/>
  <c r="BE294"/>
  <c r="BE303"/>
  <c r="BE306"/>
  <c r="BE310"/>
  <c r="BE313"/>
  <c r="BE315"/>
  <c r="BE319"/>
  <c r="BE324"/>
  <c r="BE332"/>
  <c r="BE335"/>
  <c r="BE353"/>
  <c r="F55"/>
  <c r="BE106"/>
  <c r="BE153"/>
  <c r="BE176"/>
  <c r="BE191"/>
  <c r="BE199"/>
  <c r="BE208"/>
  <c r="BE214"/>
  <c r="BE220"/>
  <c r="BE227"/>
  <c r="BE229"/>
  <c r="BE230"/>
  <c r="BE235"/>
  <c r="BE239"/>
  <c r="BE246"/>
  <c r="BE260"/>
  <c r="BE271"/>
  <c r="BE276"/>
  <c r="BE281"/>
  <c r="BE285"/>
  <c r="BE291"/>
  <c r="BE297"/>
  <c r="BE298"/>
  <c r="BE301"/>
  <c r="BE308"/>
  <c r="BE311"/>
  <c r="BE317"/>
  <c r="BE322"/>
  <c r="BE326"/>
  <c r="BE328"/>
  <c r="BE330"/>
  <c r="BE338"/>
  <c r="BE341"/>
  <c r="BE351"/>
  <c r="BE358"/>
  <c r="F37"/>
  <c i="1" r="BD55"/>
  <c i="5" r="F35"/>
  <c i="1" r="BB58"/>
  <c i="5" r="J34"/>
  <c i="1" r="AW58"/>
  <c i="2" r="F36"/>
  <c i="1" r="BC55"/>
  <c i="5" r="F37"/>
  <c i="1" r="BD58"/>
  <c i="4" r="J33"/>
  <c i="1" r="AV57"/>
  <c i="3" r="J34"/>
  <c i="1" r="AW56"/>
  <c i="3" r="F34"/>
  <c i="1" r="BA56"/>
  <c i="4" r="J34"/>
  <c i="1" r="AW57"/>
  <c i="5" r="F34"/>
  <c i="1" r="BA58"/>
  <c i="2" r="F34"/>
  <c i="1" r="BA55"/>
  <c i="3" r="F36"/>
  <c i="1" r="BC56"/>
  <c i="2" r="F35"/>
  <c i="1" r="BB55"/>
  <c i="2" r="J34"/>
  <c i="1" r="AW55"/>
  <c i="3" r="F35"/>
  <c i="1" r="BB56"/>
  <c i="3" r="F37"/>
  <c i="1" r="BD56"/>
  <c i="5" r="F36"/>
  <c i="1" r="BC58"/>
  <c i="2" l="1" r="R195"/>
  <c i="5" r="BK83"/>
  <c r="J83"/>
  <c r="J60"/>
  <c i="2" r="P195"/>
  <c r="P97"/>
  <c i="1" r="AU55"/>
  <c i="2" r="P98"/>
  <c r="R98"/>
  <c r="R97"/>
  <c r="T195"/>
  <c r="T97"/>
  <c r="BK195"/>
  <c r="J195"/>
  <c r="J67"/>
  <c i="4" r="BK82"/>
  <c r="J82"/>
  <c r="J60"/>
  <c i="5" r="J84"/>
  <c r="J61"/>
  <c i="2" r="BK98"/>
  <c r="J98"/>
  <c r="J60"/>
  <c i="3" r="BK83"/>
  <c r="J83"/>
  <c r="J60"/>
  <c i="2" r="J33"/>
  <c i="1" r="AV55"/>
  <c r="AT55"/>
  <c i="2" r="F33"/>
  <c i="1" r="AZ55"/>
  <c r="AU54"/>
  <c i="3" r="J33"/>
  <c i="1" r="AV56"/>
  <c r="AT56"/>
  <c i="5" r="J33"/>
  <c i="1" r="AV58"/>
  <c r="AT58"/>
  <c r="BD54"/>
  <c r="W33"/>
  <c i="5" r="F33"/>
  <c i="1" r="AZ58"/>
  <c r="BC54"/>
  <c r="AY54"/>
  <c r="BB54"/>
  <c r="AX54"/>
  <c r="AT57"/>
  <c i="3" r="F33"/>
  <c i="1" r="AZ56"/>
  <c i="4" r="F33"/>
  <c i="1" r="AZ57"/>
  <c r="BA54"/>
  <c r="AW54"/>
  <c r="AK30"/>
  <c i="3" l="1" r="BK82"/>
  <c r="J82"/>
  <c i="2" r="BK97"/>
  <c r="J97"/>
  <c r="J59"/>
  <c i="4" r="BK81"/>
  <c r="J81"/>
  <c r="J59"/>
  <c i="5" r="BK82"/>
  <c r="J82"/>
  <c r="J59"/>
  <c i="1" r="W32"/>
  <c r="W31"/>
  <c i="3" r="J30"/>
  <c i="1" r="AG56"/>
  <c r="W30"/>
  <c r="AZ54"/>
  <c r="AV54"/>
  <c r="AK29"/>
  <c i="3" l="1" r="J39"/>
  <c r="J59"/>
  <c i="1" r="AN56"/>
  <c i="4" r="J30"/>
  <c r="J39"/>
  <c i="5" r="J30"/>
  <c i="1" r="AG58"/>
  <c i="2" r="J30"/>
  <c i="1" r="AG55"/>
  <c r="W29"/>
  <c r="AT54"/>
  <c i="5" l="1" r="J39"/>
  <c i="1" r="AG57"/>
  <c i="2" r="J39"/>
  <c i="1" r="AN55"/>
  <c r="AN57"/>
  <c r="AN58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<sst xmlns="http://schemas.openxmlformats.org/spreadsheetml/2006/main">
  <si>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</si>
  <si>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</si>
  <si>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</si>
  <si>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</si>
  <si>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</si>
  <si>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{b4bf9996-adf4-4a9d-8849-879b06dcf3e6}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</si>
  <si>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</si>
  <si>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</si>
  <si>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</si>
  <si>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</si>
  <si>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</si>
  <si>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</si>
  <si>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</si>
  <si>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</si>
  <si>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NsP_DS_O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</si>
  <si>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</si>
  <si>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</si>
  <si>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stravovací budovy č.p. 394, Nemocnice Karviná-Ráj-Zřízení zařízení pro dětskou skupinu</t>
  </si>
  <si>
    <t>KSO:</t>
  </si>
  <si>
    <t/>
  </si>
  <si>
    <t>CC-CZ:</t>
  </si>
  <si>
    <t>Místo:</t>
  </si>
  <si>
    <t>Karviná</t>
  </si>
  <si>
    <t>Datum:</t>
  </si>
  <si>
    <t>2. 1. 2024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</si>
  <si>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</si>
  <si>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</si>
  <si>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</si>
  <si>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</si>
  <si>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</si>
  <si>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</si>
  <si>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</si>
  <si>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</si>
  <si>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</si>
  <si>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</si>
  <si>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</si>
  <si>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</si>
  <si>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</si>
  <si>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</si>
  <si>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</si>
  <si>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</si>
  <si>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</si>
  <si>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</si>
  <si>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</si>
  <si>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</si>
  <si>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</si>
  <si>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</si>
  <si>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</si>
  <si>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</si>
  <si>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</si>
  <si>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</si>
  <si>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</si>
  <si>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</si>
  <si>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</si>
  <si>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</si>
  <si>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</si>
  <si>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</si>
  <si>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</si>
  <si>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</si>
  <si>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</si>
  <si>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</si>
  <si>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</si>
  <si>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</si>
  <si>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</si>
  <si>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</si>
  <si>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</si>
  <si>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</si>
  <si>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</si>
  <si>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</si>
  <si>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</si>
  <si>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</si>
  <si>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</si>
  <si>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</si>
  <si>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</si>
  <si>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</si>
  <si>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</si>
  <si>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</si>
  <si>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Stavba</t>
  </si>
  <si>
    <t>STA</t>
  </si>
  <si>
    <t>1</t>
  </si>
  <si>
    <t>{2f96d1bc-00c9-4dd6-a100-5292944cf1bd}</t>
  </si>
  <si>
    <t>2</t>
  </si>
  <si>
    <t>Elektro</t>
  </si>
  <si>
    <t>Elektroinstalace</t>
  </si>
  <si>
    <t>{6a8e6c67-c085-4c8f-bf46-d06f82182f77}</t>
  </si>
  <si>
    <t>ZTI</t>
  </si>
  <si>
    <t>Zdravotechnické instalace a topení</t>
  </si>
  <si>
    <t>{69f714be-b2d7-4303-a148-beb6ce9b7398}</t>
  </si>
  <si>
    <t>VRN</t>
  </si>
  <si>
    <t>Vedlejší rozpočtové náklady</t>
  </si>
  <si>
    <t>{9abb645a-3704-4870-bd66-b70f5d4ace12}</t>
  </si>
  <si>
    <t>KRYCÍ LIST SOUPISU PRACÍ</t>
  </si>
  <si>
    <t>Objekt:</t>
  </si>
  <si>
    <t>Stavební část - Stavba</t>
  </si>
  <si>
    <t>Nemocnice Karviná - Ráj, příspěvková organizace</t>
  </si>
  <si>
    <t>05643546</t>
  </si>
  <si>
    <t>BENUTA PRO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</si>
  <si>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</si>
  <si>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</si>
  <si>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</si>
  <si>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</si>
  <si>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</si>
  <si>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</si>
  <si>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</si>
  <si>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</si>
  <si>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</si>
  <si>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</si>
  <si>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</si>
  <si>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</si>
  <si>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</si>
  <si>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</si>
  <si>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</si>
  <si>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</si>
  <si>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</si>
  <si>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</si>
  <si>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</si>
  <si>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</si>
  <si>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</si>
  <si>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</si>
  <si>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</si>
  <si>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</si>
  <si>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</si>
  <si>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</si>
  <si>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</si>
  <si>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</si>
  <si>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</si>
  <si>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</si>
  <si>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</si>
  <si>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</si>
  <si>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</si>
  <si>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</si>
  <si>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</si>
  <si>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</si>
  <si>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</si>
  <si>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</si>
  <si>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</si>
  <si>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</si>
  <si>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</si>
  <si>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</si>
  <si>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Překlady nenosné z pórobetonu osazené do tenkého maltového lože, výšky do 250 mm, šířky překladu 100 mm, délky překladu do 1000 mm</t>
  </si>
  <si>
    <t>kus</t>
  </si>
  <si>
    <t>CS ÚRS 2024 01</t>
  </si>
  <si>
    <t>4</t>
  </si>
  <si>
    <t>687318657</t>
  </si>
  <si>
    <t>Online PSC</t>
  </si>
  <si>
    <t>https://podminky.urs.cz/item/CS_URS_2024_01/317142420</t>
  </si>
  <si>
    <t>317142442</t>
  </si>
  <si>
    <t>Překlady nenosné z pórobetonu osazené do tenkého maltového lože, výšky do 250 mm, šířky překladu 150 mm, délky překladu přes 1000 do 1250 mm</t>
  </si>
  <si>
    <t>-1159920299</t>
  </si>
  <si>
    <t>https://podminky.urs.cz/item/CS_URS_2024_01/317142442</t>
  </si>
  <si>
    <t>317168025</t>
  </si>
  <si>
    <t>Překlady keramické ploché osazené do maltového lože, výšky překladu 71 mm šířky 145 mm, délky 2000 mm</t>
  </si>
  <si>
    <t>1911234482</t>
  </si>
  <si>
    <t>https://podminky.urs.cz/item/CS_URS_2024_01/317168025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</si>
  <si>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</si>
  <si>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</si>
  <si>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</si>
  <si>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994193065</t>
  </si>
  <si>
    <t>https://podminky.urs.cz/item/CS_URS_2024_01/340271025</t>
  </si>
  <si>
    <t>VV</t>
  </si>
  <si>
    <t>1,2*2*2</t>
  </si>
  <si>
    <t>5</t>
  </si>
  <si>
    <t>342272225</t>
  </si>
  <si>
    <t>Příčky z pórobetonových tvárnic hladkých na tenké maltové lože objemová hmotnost do 500 kg/m3, tloušťka příčky 100 mm</t>
  </si>
  <si>
    <t>-923955212</t>
  </si>
  <si>
    <t>https://podminky.urs.cz/item/CS_URS_2024_01/342272225</t>
  </si>
  <si>
    <t>(6,5+3,1+5+3,6)*3,6</t>
  </si>
  <si>
    <t>(3,6+3,5)*6</t>
  </si>
  <si>
    <t>3*36</t>
  </si>
  <si>
    <t>Součet</t>
  </si>
  <si>
    <t>6</t>
  </si>
  <si>
    <t>342291121</t>
  </si>
  <si>
    <t>Ukotvení příček plochými kotvami, do konstrukce cihelné</t>
  </si>
  <si>
    <t>m</t>
  </si>
  <si>
    <t>-474652943</t>
  </si>
  <si>
    <t>https://podminky.urs.cz/item/CS_URS_2024_01/342291121</t>
  </si>
  <si>
    <t>7</t>
  </si>
  <si>
    <t>342291131</t>
  </si>
  <si>
    <t>Ukotvení příček plochými kotvami, do konstrukce betonové</t>
  </si>
  <si>
    <t>1225173901</t>
  </si>
  <si>
    <t>https://podminky.urs.cz/item/CS_URS_2024_01/342291131</t>
  </si>
  <si>
    <t>Úpravy povrchů, podlahy a osazování výplní</t>
  </si>
  <si>
    <t>8</t>
  </si>
  <si>
    <t>611131121</t>
  </si>
  <si>
    <t>Podkladní a spojovací vrstva vnitřních omítaných ploch penetrace disperzní nanášená ručně stropů</t>
  </si>
  <si>
    <t>-1524054763</t>
  </si>
  <si>
    <t>https://podminky.urs.cz/item/CS_URS_2024_01/611131121</t>
  </si>
  <si>
    <t>8,6+10,51+2,77+1,82+1,15+19,85+8,4+0,9*2+6,98</t>
  </si>
  <si>
    <t>9</t>
  </si>
  <si>
    <t>611311131</t>
  </si>
  <si>
    <t>Vápenný štuk vnitřních ploch tloušťky do 3 mm vodorovných konstrukcí stropů rovných</t>
  </si>
  <si>
    <t>1472659464</t>
  </si>
  <si>
    <t>https://podminky.urs.cz/item/CS_URS_2024_01/611311131</t>
  </si>
  <si>
    <t>10</t>
  </si>
  <si>
    <t>612131121</t>
  </si>
  <si>
    <t>Podkladní a spojovací vrstva vnitřních omítaných ploch penetrace disperzní nanášená ručně stěn</t>
  </si>
  <si>
    <t>-1807630083</t>
  </si>
  <si>
    <t>https://podminky.urs.cz/item/CS_URS_2024_01/612131121</t>
  </si>
  <si>
    <t>stěny</t>
  </si>
  <si>
    <t>108,12*2+56,5*3,6+15,5*6+0,6*0,3*3*6</t>
  </si>
  <si>
    <t>(10,8+2*2+5,9+5*2+4,7+3,8+0,3+4,5*2+1,4*6+12,9)*3,6</t>
  </si>
  <si>
    <t>20,9*6</t>
  </si>
  <si>
    <t>otvory</t>
  </si>
  <si>
    <t>-(1,35*1,8*14+0,9*1,8)</t>
  </si>
  <si>
    <t>-(3,31+2,2)</t>
  </si>
  <si>
    <t>-(1,25*2,1+1,25*2,1)</t>
  </si>
  <si>
    <t>-(0,8*2*10+0,6*2*4)</t>
  </si>
  <si>
    <t>11</t>
  </si>
  <si>
    <t>612142001</t>
  </si>
  <si>
    <t>Pletivo vnitřních ploch v ploše nebo pruzích, na plném podkladu sklovláknité vtlačené do tmelu včetně tmelu stěn</t>
  </si>
  <si>
    <t>-1813695476</t>
  </si>
  <si>
    <t>https://podminky.urs.cz/item/CS_URS_2024_01/612142001</t>
  </si>
  <si>
    <t>12</t>
  </si>
  <si>
    <t>612311131</t>
  </si>
  <si>
    <t>Vápenný štuk vnitřních ploch tloušťky do 3 mm svislých konstrukcí stěn</t>
  </si>
  <si>
    <t>-1821212370</t>
  </si>
  <si>
    <t>https://podminky.urs.cz/item/CS_URS_2024_01/612311131</t>
  </si>
  <si>
    <t>825,36</t>
  </si>
  <si>
    <t>obklad</t>
  </si>
  <si>
    <t>-86,2</t>
  </si>
  <si>
    <t>13</t>
  </si>
  <si>
    <t>612323111</t>
  </si>
  <si>
    <t>Omítka vápenocementová vnitřních ploch hladkých nanášená ručně jednovrstvá hladká, na neomítnutý bezesparý podklad, tloušťky do 5 mm stěn</t>
  </si>
  <si>
    <t>-2107082416</t>
  </si>
  <si>
    <t>https://podminky.urs.cz/item/CS_URS_2024_01/612323111</t>
  </si>
  <si>
    <t>(12,4+3,8*2+13,7+5,4+4,7+0,9)*2</t>
  </si>
  <si>
    <t>-(0,8+0,6*4)</t>
  </si>
  <si>
    <t>14</t>
  </si>
  <si>
    <t>612323191</t>
  </si>
  <si>
    <t>Omítka vápenocementová vnitřních ploch hladkých nanášená ručně jednovrstvá hladká, na neomítnutý bezesparý podklad, tloušťky do 5 mm Příplatek k cenám za každý další 1 mm tloušťky omítky přes 5 mm stěn</t>
  </si>
  <si>
    <t>-1807812417</t>
  </si>
  <si>
    <t>https://podminky.urs.cz/item/CS_URS_2024_01/612323191</t>
  </si>
  <si>
    <t>86,2*2 'Přepočtené koeficientem množství</t>
  </si>
  <si>
    <t>619991011</t>
  </si>
  <si>
    <t>Zakrytí vnitřních ploch před znečištěním fólií včetně pozdějšího odkrytí samostatných konstrukcí a prvků</t>
  </si>
  <si>
    <t>-1672839313</t>
  </si>
  <si>
    <t>https://podminky.urs.cz/item/CS_URS_2024_01/619991011</t>
  </si>
  <si>
    <t>1,35*1,8*14+0,9*1,8</t>
  </si>
  <si>
    <t>3,31+2,2</t>
  </si>
  <si>
    <t>1,25*2,1+1,25*2,1</t>
  </si>
  <si>
    <t>16</t>
  </si>
  <si>
    <t>619995001</t>
  </si>
  <si>
    <t>Začištění omítek (s dodáním hmot) kolem oken, dveří, podlah, obkladů apod.</t>
  </si>
  <si>
    <t>-1634135826</t>
  </si>
  <si>
    <t>https://podminky.urs.cz/item/CS_URS_2024_01/619995001</t>
  </si>
  <si>
    <t>17</t>
  </si>
  <si>
    <t>642942111</t>
  </si>
  <si>
    <t>Osazování zárubní nebo rámů kovových dveřních lisovaných nebo z úhelníků bez dveřních křídel na cementovou maltu, plochy otvoru do 2,5 m2</t>
  </si>
  <si>
    <t>516782858</t>
  </si>
  <si>
    <t>https://podminky.urs.cz/item/CS_URS_2024_01/642942111</t>
  </si>
  <si>
    <t>18</t>
  </si>
  <si>
    <t>M</t>
  </si>
  <si>
    <t>55331554</t>
  </si>
  <si>
    <t>zárubeň jednokřídlá ocelová pro zdění tl stěny 260-300mm rozměru 1100/1970, 2100mm</t>
  </si>
  <si>
    <t>-847844683</t>
  </si>
  <si>
    <t>Ostatní konstrukce a práce, bourání</t>
  </si>
  <si>
    <t>19</t>
  </si>
  <si>
    <t>949101111</t>
  </si>
  <si>
    <t>Lešení pomocné pracovní pro objekty pozemních staveb pro zatížení do 150 kg/m2, o výšce lešeňové podlahy do 1,9 m</t>
  </si>
  <si>
    <t>1900043937</t>
  </si>
  <si>
    <t>https://podminky.urs.cz/item/CS_URS_2024_01/949101111</t>
  </si>
  <si>
    <t>20</t>
  </si>
  <si>
    <t>962031132</t>
  </si>
  <si>
    <t>Bourání příček nebo přizdívek z cihel pálených plných nebo dutých, tl. do 100 mm</t>
  </si>
  <si>
    <t>-1639846738</t>
  </si>
  <si>
    <t>https://podminky.urs.cz/item/CS_URS_2024_01/962031132</t>
  </si>
  <si>
    <t>0,9*2*2</t>
  </si>
  <si>
    <t>962031133</t>
  </si>
  <si>
    <t>Bourání příček nebo přizdívek z cihel pálených plných nebo dutých, tl. přes 100 do 150 mm</t>
  </si>
  <si>
    <t>1233703883</t>
  </si>
  <si>
    <t>https://podminky.urs.cz/item/CS_URS_2024_01/962031133</t>
  </si>
  <si>
    <t>22</t>
  </si>
  <si>
    <t>968072245</t>
  </si>
  <si>
    <t>Vybourání kovových rámů oken s křídly, dveřních zárubní, vrat, stěn, ostění nebo obkladů okenních rámů s křídly jednoduchých, plochy do 2 m2</t>
  </si>
  <si>
    <t>-1407530379</t>
  </si>
  <si>
    <t>https://podminky.urs.cz/item/CS_URS_2024_01/968072245</t>
  </si>
  <si>
    <t>0,8*2*8</t>
  </si>
  <si>
    <t>23</t>
  </si>
  <si>
    <t>968072246</t>
  </si>
  <si>
    <t>Vybourání kovových rámů oken s křídly, dveřních zárubní, vrat, stěn, ostění nebo obkladů okenních rámů s křídly jednoduchých, plochy do 4 m2</t>
  </si>
  <si>
    <t>1965860973</t>
  </si>
  <si>
    <t>https://podminky.urs.cz/item/CS_URS_2024_01/968072246</t>
  </si>
  <si>
    <t>1,6*2+1,25*2,1*2</t>
  </si>
  <si>
    <t>99</t>
  </si>
  <si>
    <t>Přesun hmot</t>
  </si>
  <si>
    <t>997</t>
  </si>
  <si>
    <t>Přesun sutě</t>
  </si>
  <si>
    <t>24</t>
  </si>
  <si>
    <t>997013111</t>
  </si>
  <si>
    <t>Vnitrostaveništní doprava suti a vybouraných hmot vodorovně do 50 m s naložením základní pro budovy a haly výšky do 6 m</t>
  </si>
  <si>
    <t>t</t>
  </si>
  <si>
    <t>1125160106</t>
  </si>
  <si>
    <t>https://podminky.urs.cz/item/CS_URS_2024_01/997013111</t>
  </si>
  <si>
    <t>25</t>
  </si>
  <si>
    <t>997013501</t>
  </si>
  <si>
    <t>Odvoz suti a vybouraných hmot na skládku nebo meziskládku se složením, na vzdálenost do 1 km</t>
  </si>
  <si>
    <t>-1100473469</t>
  </si>
  <si>
    <t>https://podminky.urs.cz/item/CS_URS_2024_01/997013501</t>
  </si>
  <si>
    <t>26</t>
  </si>
  <si>
    <t>997013509</t>
  </si>
  <si>
    <t>Odvoz suti a vybouraných hmot na skládku nebo meziskládku se složením, na vzdálenost Příplatek k ceně za každý další započatý 1 km přes 1 km</t>
  </si>
  <si>
    <t>1153041496</t>
  </si>
  <si>
    <t>https://podminky.urs.cz/item/CS_URS_2024_01/997013509</t>
  </si>
  <si>
    <t>10,4*8 'Přepočtené koeficientem množství</t>
  </si>
  <si>
    <t>27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</si>
  <si>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</si>
  <si>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</si>
  <si>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1254991728</t>
  </si>
  <si>
    <t>https://podminky.urs.cz/item/CS_URS_2024_01/997013609</t>
  </si>
  <si>
    <t>998</t>
  </si>
  <si>
    <t>28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</si>
  <si>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</si>
  <si>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</si>
  <si>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-241420749</t>
  </si>
  <si>
    <t>https://podminky.urs.cz/item/CS_URS_2024_01/998011002</t>
  </si>
  <si>
    <t>29</t>
  </si>
  <si>
    <t>59761707</t>
  </si>
  <si>
    <t>obklad keramický nemrazuvzdorný povrch hladký/lesklý tl do 10mm přes 4 do 6ks/m2</t>
  </si>
  <si>
    <t>32749075</t>
  </si>
  <si>
    <t>30</t>
  </si>
  <si>
    <t>59761129</t>
  </si>
  <si>
    <t>dlažba keramická slinutá nemrazuvzdorná R9/A povrch reliéfní/matný tl do 10mm přes 4 do 6ks/m2</t>
  </si>
  <si>
    <t>-779563973</t>
  </si>
  <si>
    <t>PSV</t>
  </si>
  <si>
    <t>Práce a dodávky PSV</t>
  </si>
  <si>
    <t>742</t>
  </si>
  <si>
    <t>Elektroinstalace - slaboproud</t>
  </si>
  <si>
    <t>31</t>
  </si>
  <si>
    <t>742210121</t>
  </si>
  <si>
    <t>Montáž hlásiče automatického bodového</t>
  </si>
  <si>
    <t>-1143671984</t>
  </si>
  <si>
    <t>https://podminky.urs.cz/item/CS_URS_2024_01/742210121</t>
  </si>
  <si>
    <t>32</t>
  </si>
  <si>
    <t>59081430</t>
  </si>
  <si>
    <t>hlásič kouře optický konvenční</t>
  </si>
  <si>
    <t>812265161</t>
  </si>
  <si>
    <t>33</t>
  </si>
  <si>
    <t>7423500R</t>
  </si>
  <si>
    <t>Montáž zvonku pro přivolání obsluhy nákladního výtahu</t>
  </si>
  <si>
    <t>-1582675525</t>
  </si>
  <si>
    <t>34</t>
  </si>
  <si>
    <t>37414130</t>
  </si>
  <si>
    <t>zvonek bytový</t>
  </si>
  <si>
    <t>527138570</t>
  </si>
  <si>
    <t>35</t>
  </si>
  <si>
    <t>998742102</t>
  </si>
  <si>
    <t>Přesun hmot pro slaboproud stanovený z hmotnosti přesunovaného materiálu vodorovná dopravní vzdálenost do 50 m základní v objektech výšky přes 6 do 12 m</t>
  </si>
  <si>
    <t>-1153798917</t>
  </si>
  <si>
    <t>https://podminky.urs.cz/item/CS_URS_2024_01/998742102</t>
  </si>
  <si>
    <t>763</t>
  </si>
  <si>
    <t>Konstrukce suché výstavby</t>
  </si>
  <si>
    <t>36</t>
  </si>
  <si>
    <t>763111323</t>
  </si>
  <si>
    <t>Příčka ze sádrokartonových desek s nosnou konstrukcí z jednoduchých ocelových profilů UW, CW jednoduše opláštěná deskou protipožární DF tl. 12,5 mm s izolací, EI 45, příčka tl. 100 mm, profil 75, Rw do 49 dB</t>
  </si>
  <si>
    <t>2104974015</t>
  </si>
  <si>
    <t>https://podminky.urs.cz/item/CS_URS_2024_01/763111323</t>
  </si>
  <si>
    <t>4,8*6</t>
  </si>
  <si>
    <t>37</t>
  </si>
  <si>
    <t>763111327</t>
  </si>
  <si>
    <t>Příčka ze sádrokartonových desek s nosnou konstrukcí z jednoduchých ocelových profilů UW, CW jednoduše opláštěná deskou protipožární DF tl. 12,5 mm s izolací, EI 45, příčka tl. 175 mm, profil 150, Rw do 51 dB</t>
  </si>
  <si>
    <t>-738852927</t>
  </si>
  <si>
    <t>https://podminky.urs.cz/item/CS_URS_2024_01/763111327</t>
  </si>
  <si>
    <t>0,8*2*3+1,5*2</t>
  </si>
  <si>
    <t>38</t>
  </si>
  <si>
    <t>763431011</t>
  </si>
  <si>
    <t>Montáž podhledu minerálního včetně zavěšeného roštu polozapuštěného s panely vyjímatelnými, velikosti panelů do 0,36 m2</t>
  </si>
  <si>
    <t>637068102</t>
  </si>
  <si>
    <t>https://podminky.urs.cz/item/CS_URS_2024_01/763431011</t>
  </si>
  <si>
    <t>142+63,75</t>
  </si>
  <si>
    <t>39</t>
  </si>
  <si>
    <t>59036024</t>
  </si>
  <si>
    <t>panel akustický povrch velice porézní skelná tkanina hrana zatřená částečně skrytá αw=0,90 zapuštěný rastr bílý tl 20mm</t>
  </si>
  <si>
    <t>-1674759193</t>
  </si>
  <si>
    <t>40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</si>
  <si>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</si>
  <si>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</si>
  <si>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-604486141</t>
  </si>
  <si>
    <t>https://podminky.urs.cz/item/CS_URS_2024_01/998763302</t>
  </si>
  <si>
    <t>766</t>
  </si>
  <si>
    <t>Konstrukce truhlářské</t>
  </si>
  <si>
    <t>41</t>
  </si>
  <si>
    <t>766660001</t>
  </si>
  <si>
    <t>Montáž dveřních křídel dřevěných nebo plastových otevíravých do ocelové zárubně povrchově upravených jednokřídlových, šířky do 800 mm</t>
  </si>
  <si>
    <t>-1492761317</t>
  </si>
  <si>
    <t>https://podminky.urs.cz/item/CS_URS_2024_01/766660001</t>
  </si>
  <si>
    <t>42</t>
  </si>
  <si>
    <t>61162074</t>
  </si>
  <si>
    <t>dveře jednokřídlé voštinové povrch laminátový plné 800x1970-2100mm</t>
  </si>
  <si>
    <t>454643387</t>
  </si>
  <si>
    <t>P</t>
  </si>
  <si>
    <t>Poznámka k položce:_x000d_
Komplet kování a zámek</t>
  </si>
  <si>
    <t>43</t>
  </si>
  <si>
    <t>61162098</t>
  </si>
  <si>
    <t>dveře jednokřídlé dřevotřískové protipožární EI (EW) 30 D3 povrch laminátový plné 800x1970-2100mm</t>
  </si>
  <si>
    <t>-1604059630</t>
  </si>
  <si>
    <t xml:space="preserve">Poznámka k položce:_x000d_
Zámek s pevným klíčem, komplet kováním a zámkem_x000d_
</t>
  </si>
  <si>
    <t>44</t>
  </si>
  <si>
    <t>766660012</t>
  </si>
  <si>
    <t>Montáž dveřních křídel dřevěných nebo plastových otevíravých do ocelové zárubně povrchově upravených dvoukřídlových, šířky přes 1450 mm</t>
  </si>
  <si>
    <t>-1238294427</t>
  </si>
  <si>
    <t>https://podminky.urs.cz/item/CS_URS_2024_01/766660012</t>
  </si>
  <si>
    <t>45</t>
  </si>
  <si>
    <t>61162116</t>
  </si>
  <si>
    <t>dveře dvoukřídlé dřevotřískové povrch laminátový plné 1600x1970-2100mm</t>
  </si>
  <si>
    <t>-699147103</t>
  </si>
  <si>
    <t>46</t>
  </si>
  <si>
    <t>766660734</t>
  </si>
  <si>
    <t>Montáž dveřních doplňků dveřního kování bezpečnostního panikového kování</t>
  </si>
  <si>
    <t>1080452457</t>
  </si>
  <si>
    <t>https://podminky.urs.cz/item/CS_URS_2024_01/766660734</t>
  </si>
  <si>
    <t>47</t>
  </si>
  <si>
    <t>54914135</t>
  </si>
  <si>
    <t>kování panikové klika/klika</t>
  </si>
  <si>
    <t>-2126345453</t>
  </si>
  <si>
    <t>48</t>
  </si>
  <si>
    <t>766682111</t>
  </si>
  <si>
    <t>Montáž zárubní dřevěných nebo plastových obložkových, pro dveře jednokřídlové, tloušťky stěny do 170 mm</t>
  </si>
  <si>
    <t>62437812</t>
  </si>
  <si>
    <t>https://podminky.urs.cz/item/CS_URS_2024_01/766682111</t>
  </si>
  <si>
    <t>49</t>
  </si>
  <si>
    <t>61182307</t>
  </si>
  <si>
    <t>zárubeň jednokřídlá obložková s laminátovým povrchem tl stěny 60-150mm rozměru 600-1100/1970, 2100mm</t>
  </si>
  <si>
    <t>-1147407425</t>
  </si>
  <si>
    <t>50</t>
  </si>
  <si>
    <t>766682121</t>
  </si>
  <si>
    <t>Montáž zárubní dřevěných nebo plastových obložkových, pro dveře dvoukřídlové, tloušťky stěny do 170 mm</t>
  </si>
  <si>
    <t>1280814156</t>
  </si>
  <si>
    <t>https://podminky.urs.cz/item/CS_URS_2024_01/766682121</t>
  </si>
  <si>
    <t>51</t>
  </si>
  <si>
    <t>61182329</t>
  </si>
  <si>
    <t>zárubeň dvoukřídlá obložková s laminátovým povrchem tl stěny 60-150mm rozměru 1250-1850/1970, 2100mm</t>
  </si>
  <si>
    <t>-210107730</t>
  </si>
  <si>
    <t>52</t>
  </si>
  <si>
    <t>766691914</t>
  </si>
  <si>
    <t>Ostatní práce vyvěšení nebo zavěšení křídel dřevěných dveřních, plochy do 2 m2</t>
  </si>
  <si>
    <t>886601965</t>
  </si>
  <si>
    <t>https://podminky.urs.cz/item/CS_URS_2024_01/766691914</t>
  </si>
  <si>
    <t>53</t>
  </si>
  <si>
    <t>7668111R</t>
  </si>
  <si>
    <t>Dodávka a montáž kuchyňských linek šroubovaných na stěnu, šířky do 600 mm</t>
  </si>
  <si>
    <t>264295954</t>
  </si>
  <si>
    <t>54</t>
  </si>
  <si>
    <t>7668211R</t>
  </si>
  <si>
    <t>Dodávka a montáž nábytku vestavěného skříně šatní jednokřídlové</t>
  </si>
  <si>
    <t>-446175694</t>
  </si>
  <si>
    <t>55</t>
  </si>
  <si>
    <t>998766102</t>
  </si>
  <si>
    <t>Přesun hmot pro konstrukce truhlářské stanovený z hmotnosti přesunovaného materiálu vodorovná dopravní vzdálenost do 50 m základní v objektech výšky přes 6 do 12 m</t>
  </si>
  <si>
    <t>-756589352</t>
  </si>
  <si>
    <t>https://podminky.urs.cz/item/CS_URS_2024_01/998766102</t>
  </si>
  <si>
    <t>767</t>
  </si>
  <si>
    <t>Konstrukce zámečnické</t>
  </si>
  <si>
    <t>56</t>
  </si>
  <si>
    <t>767220210</t>
  </si>
  <si>
    <t>Montáž schodišťového zábradlí z trubek nebo tenkostěnných profilů na ocelovou konstrukci, hmotnosti 1 m zábradlí do 15 kg</t>
  </si>
  <si>
    <t>-489935271</t>
  </si>
  <si>
    <t>https://podminky.urs.cz/item/CS_URS_2024_01/767220210</t>
  </si>
  <si>
    <t>57</t>
  </si>
  <si>
    <t>14011012</t>
  </si>
  <si>
    <t>trubka ocelová bezešvá hladká jakost 11 353 28x2,6mm</t>
  </si>
  <si>
    <t>-648514642</t>
  </si>
  <si>
    <t>58</t>
  </si>
  <si>
    <t>767640111</t>
  </si>
  <si>
    <t>Montáž dveří ocelových nebo hliníkových vchodových jednokřídlových bez nadsvětlíku</t>
  </si>
  <si>
    <t>1053631584</t>
  </si>
  <si>
    <t>https://podminky.urs.cz/item/CS_URS_2024_01/767640111</t>
  </si>
  <si>
    <t>59</t>
  </si>
  <si>
    <t>55341339</t>
  </si>
  <si>
    <t>dveře jednokřídlé Al plné s vitráží max rozměru otvoru 4,14m2 bezpečnostní třídy RC2</t>
  </si>
  <si>
    <t>-1487374873</t>
  </si>
  <si>
    <t>Poznámka k položce:_x000d_
1250x2100mm, vložka zámku s pevným klíčem</t>
  </si>
  <si>
    <t>60</t>
  </si>
  <si>
    <t>767896120</t>
  </si>
  <si>
    <t>Montáž lišt a okopových plechů okopových plechů výšky do 500 mm</t>
  </si>
  <si>
    <t>-1774818769</t>
  </si>
  <si>
    <t>https://podminky.urs.cz/item/CS_URS_2024_01/767896120</t>
  </si>
  <si>
    <t>61</t>
  </si>
  <si>
    <t>54915204</t>
  </si>
  <si>
    <t>plech okopový Al 1045x150x0,8mm</t>
  </si>
  <si>
    <t>-821964642</t>
  </si>
  <si>
    <t>62</t>
  </si>
  <si>
    <t>998767102</t>
  </si>
  <si>
    <t>Přesun hmot pro zámečnické konstrukce stanovený z hmotnosti přesunovaného materiálu vodorovná dopravní vzdálenost do 50 m základní v objektech výšky přes 6 do 12 m</t>
  </si>
  <si>
    <t>-545391099</t>
  </si>
  <si>
    <t>https://podminky.urs.cz/item/CS_URS_2024_01/998767102</t>
  </si>
  <si>
    <t>771</t>
  </si>
  <si>
    <t>Podlahy z dlaždic</t>
  </si>
  <si>
    <t>63</t>
  </si>
  <si>
    <t>771111011</t>
  </si>
  <si>
    <t>Příprava podkladu před provedením dlažby vysátí podlah</t>
  </si>
  <si>
    <t>-2120643219</t>
  </si>
  <si>
    <t>https://podminky.urs.cz/item/CS_URS_2024_01/771111011</t>
  </si>
  <si>
    <t>64</t>
  </si>
  <si>
    <t>771151022</t>
  </si>
  <si>
    <t>Příprava podkladu před provedením dlažby samonivelační stěrka min.pevnosti 30 MPa, tloušťky přes 3 do 5 mm</t>
  </si>
  <si>
    <t>1688401917</t>
  </si>
  <si>
    <t>https://podminky.urs.cz/item/CS_URS_2024_01/771151022</t>
  </si>
  <si>
    <t>65</t>
  </si>
  <si>
    <t>771471810</t>
  </si>
  <si>
    <t>Demontáž soklíků z dlaždic keramických kladených do malty rovných</t>
  </si>
  <si>
    <t>1018375053</t>
  </si>
  <si>
    <t>https://podminky.urs.cz/item/CS_URS_2024_01/771471810</t>
  </si>
  <si>
    <t>66</t>
  </si>
  <si>
    <t>771474113</t>
  </si>
  <si>
    <t>Montáž soklů z dlaždic keramických lepených cementovým flexibilním lepidlem rovných, výšky přes 90 do 120 mm</t>
  </si>
  <si>
    <t>1598219074</t>
  </si>
  <si>
    <t>https://podminky.urs.cz/item/CS_URS_2024_01/771474113</t>
  </si>
  <si>
    <t>11,2+6,8</t>
  </si>
  <si>
    <t>67</t>
  </si>
  <si>
    <t>59761186</t>
  </si>
  <si>
    <t>sokl keramický mrazuvzdorný povrch hladký/lesklý tl do 10mm výšky přes 90 do 120mm</t>
  </si>
  <si>
    <t>1950632037</t>
  </si>
  <si>
    <t>0,1*18</t>
  </si>
  <si>
    <t>68</t>
  </si>
  <si>
    <t>771571810</t>
  </si>
  <si>
    <t>Demontáž podlah z dlaždic keramických kladených do malty</t>
  </si>
  <si>
    <t>-993746037</t>
  </si>
  <si>
    <t>https://podminky.urs.cz/item/CS_URS_2024_01/771571810</t>
  </si>
  <si>
    <t>69</t>
  </si>
  <si>
    <t>771574111</t>
  </si>
  <si>
    <t>Montáž podlah z dlaždic keramických lepených cementovým flexibilním lepidlem hladkých, tloušťky do 10 mm přes 6 do 9 ks/m2</t>
  </si>
  <si>
    <t>-111894321</t>
  </si>
  <si>
    <t>https://podminky.urs.cz/item/CS_URS_2024_01/771574111</t>
  </si>
  <si>
    <t>70</t>
  </si>
  <si>
    <t>59761115</t>
  </si>
  <si>
    <t>dlažba keramická slinutá mrazuvzdorná R11/C povrch reliéfní/matný tl do 10mm přes 4 do 6ks/m2</t>
  </si>
  <si>
    <t>187088185</t>
  </si>
  <si>
    <t>71</t>
  </si>
  <si>
    <t>771591111</t>
  </si>
  <si>
    <t>Příprava podkladu před provedením dlažby nátěr penetrační na podlahu</t>
  </si>
  <si>
    <t>1798037432</t>
  </si>
  <si>
    <t>https://podminky.urs.cz/item/CS_URS_2024_01/771591111</t>
  </si>
  <si>
    <t>72</t>
  </si>
  <si>
    <t>771591112</t>
  </si>
  <si>
    <t>Izolace podlahy pod dlažbu nátěrem nebo stěrkou ve dvou vrstvách</t>
  </si>
  <si>
    <t>-624307073</t>
  </si>
  <si>
    <t>https://podminky.urs.cz/item/CS_URS_2024_01/771591112</t>
  </si>
  <si>
    <t>73</t>
  </si>
  <si>
    <t>771591185</t>
  </si>
  <si>
    <t>Podlahy - dokončovací práce pracnější řezání dlaždic keramických rovné</t>
  </si>
  <si>
    <t>-1741668956</t>
  </si>
  <si>
    <t>https://podminky.urs.cz/item/CS_URS_2024_01/771591185</t>
  </si>
  <si>
    <t>74</t>
  </si>
  <si>
    <t>998771102</t>
  </si>
  <si>
    <t>Přesun hmot pro podlahy z dlaždic stanovený z hmotnosti přesunovaného materiálu vodorovná dopravní vzdálenost do 50 m základní v objektech výšky přes 6 do 12 m</t>
  </si>
  <si>
    <t>-602739787</t>
  </si>
  <si>
    <t>https://podminky.urs.cz/item/CS_URS_2024_01/998771102</t>
  </si>
  <si>
    <t>776</t>
  </si>
  <si>
    <t>Podlahy povlakové</t>
  </si>
  <si>
    <t>75</t>
  </si>
  <si>
    <t>776111117</t>
  </si>
  <si>
    <t>Příprava podkladu povlakových podlah a stěn broušení podlah stávajícího podkladu pro odstranění nerovností (diamantovým kotoučem)</t>
  </si>
  <si>
    <t>-972924199</t>
  </si>
  <si>
    <t>https://podminky.urs.cz/item/CS_URS_2024_01/776111117</t>
  </si>
  <si>
    <t>76</t>
  </si>
  <si>
    <t>776111311</t>
  </si>
  <si>
    <t>Příprava podkladu povlakových podlah a stěn vysátí podlah</t>
  </si>
  <si>
    <t>957646098</t>
  </si>
  <si>
    <t>https://podminky.urs.cz/item/CS_URS_2024_01/776111311</t>
  </si>
  <si>
    <t>77</t>
  </si>
  <si>
    <t>776121112</t>
  </si>
  <si>
    <t>Příprava podkladu povlakových podlah a stěn penetrace vodou ředitelná podlah</t>
  </si>
  <si>
    <t>2055676159</t>
  </si>
  <si>
    <t>https://podminky.urs.cz/item/CS_URS_2024_01/776121112</t>
  </si>
  <si>
    <t>78</t>
  </si>
  <si>
    <t>776141112</t>
  </si>
  <si>
    <t>Příprava podkladu povlakových podlah a stěn vyrovnání samonivelační stěrkou podlah min.pevnosti 20 MPa, tloušťky přes 3 do 5 mm</t>
  </si>
  <si>
    <t>1649116212</t>
  </si>
  <si>
    <t>https://podminky.urs.cz/item/CS_URS_2024_01/776141112</t>
  </si>
  <si>
    <t>79</t>
  </si>
  <si>
    <t>776201812</t>
  </si>
  <si>
    <t>Demontáž povlakových podlahovin lepených ručně s podložkou</t>
  </si>
  <si>
    <t>-796865747</t>
  </si>
  <si>
    <t>https://podminky.urs.cz/item/CS_URS_2024_01/776201812</t>
  </si>
  <si>
    <t>80</t>
  </si>
  <si>
    <t>776221111</t>
  </si>
  <si>
    <t>Montáž podlahovin z PVC lepením standardním lepidlem z pásů</t>
  </si>
  <si>
    <t>-774559495</t>
  </si>
  <si>
    <t>https://podminky.urs.cz/item/CS_URS_2024_01/776221111</t>
  </si>
  <si>
    <t>81</t>
  </si>
  <si>
    <t>28411103</t>
  </si>
  <si>
    <t>PVC vinyl heterogenní akustický tl 2mm, nášlapná vrstva &gt;1mm, hořlavost Cfl-s1, smykové tření µ &gt;=0,5, třída zátěže 34/43, útlum 17dB, otlak 0,06</t>
  </si>
  <si>
    <t>-929263121</t>
  </si>
  <si>
    <t>82</t>
  </si>
  <si>
    <t>776411111</t>
  </si>
  <si>
    <t>Montáž soklíků lepením obvodových, výšky do 80 mm</t>
  </si>
  <si>
    <t>767274887</t>
  </si>
  <si>
    <t>https://podminky.urs.cz/item/CS_URS_2024_01/776411111</t>
  </si>
  <si>
    <t>49,5+34+13,3+13</t>
  </si>
  <si>
    <t>83</t>
  </si>
  <si>
    <t>28411008</t>
  </si>
  <si>
    <t>lišta soklová PVC 16x60mm</t>
  </si>
  <si>
    <t>-1119807422</t>
  </si>
  <si>
    <t>84</t>
  </si>
  <si>
    <t>998776102</t>
  </si>
  <si>
    <t>Přesun hmot pro podlahy povlakové stanovený z hmotnosti přesunovaného materiálu vodorovná dopravní vzdálenost do 50 m základní v objektech výšky přes 6 do 12 m</t>
  </si>
  <si>
    <t>-1751316257</t>
  </si>
  <si>
    <t>https://podminky.urs.cz/item/CS_URS_2024_01/998776102</t>
  </si>
  <si>
    <t>781</t>
  </si>
  <si>
    <t>Dokončovací práce - obklady</t>
  </si>
  <si>
    <t>85</t>
  </si>
  <si>
    <t>781121011</t>
  </si>
  <si>
    <t>Příprava podkladu před provedením obkladu nátěr penetrační na stěnu</t>
  </si>
  <si>
    <t>-1965730607</t>
  </si>
  <si>
    <t>https://podminky.urs.cz/item/CS_URS_2024_01/781121011</t>
  </si>
  <si>
    <t>86</t>
  </si>
  <si>
    <t>781471810</t>
  </si>
  <si>
    <t>Demontáž obkladů z dlaždic keramických kladených do malty</t>
  </si>
  <si>
    <t>2105808321</t>
  </si>
  <si>
    <t>https://podminky.urs.cz/item/CS_URS_2024_01/781471810</t>
  </si>
  <si>
    <t>(12,4+3,8*2+5,4+4,32)*1,5</t>
  </si>
  <si>
    <t>87</t>
  </si>
  <si>
    <t>781472291</t>
  </si>
  <si>
    <t>Montáž keramických obkladů stěn lepených cementovým flexibilním lepidlem Příplatek k cenám za plochu do 10 m2 jednotlivě</t>
  </si>
  <si>
    <t>-1086058088</t>
  </si>
  <si>
    <t>https://podminky.urs.cz/item/CS_URS_2024_01/781472291</t>
  </si>
  <si>
    <t>88</t>
  </si>
  <si>
    <t>781474112</t>
  </si>
  <si>
    <t>Montáž keramických obkladů stěn lepených cementovým flexibilním lepidlem hladkých přes 9 do 12 ks/m2</t>
  </si>
  <si>
    <t>-118536039</t>
  </si>
  <si>
    <t>https://podminky.urs.cz/item/CS_URS_2024_01/781474112</t>
  </si>
  <si>
    <t>89</t>
  </si>
  <si>
    <t>59761717</t>
  </si>
  <si>
    <t>obklad keramický nemrazuvzdorný povrch hladký/matný tl do 10mm přes 4 do 6ks/m2</t>
  </si>
  <si>
    <t>1944600864</t>
  </si>
  <si>
    <t>90</t>
  </si>
  <si>
    <t>781492111</t>
  </si>
  <si>
    <t>Obklad - dokončující práce montáž profilu kladeného do malty rohového</t>
  </si>
  <si>
    <t>-402854095</t>
  </si>
  <si>
    <t>https://podminky.urs.cz/item/CS_URS_2024_01/781492111</t>
  </si>
  <si>
    <t>91</t>
  </si>
  <si>
    <t>28342003</t>
  </si>
  <si>
    <t>lišta ukončovací z PVC 10mm</t>
  </si>
  <si>
    <t>1857518135</t>
  </si>
  <si>
    <t>48*1,05 'Přepočtené koeficientem množství</t>
  </si>
  <si>
    <t>92</t>
  </si>
  <si>
    <t>781492151</t>
  </si>
  <si>
    <t>Obklad - dokončující práce montáž profilu kladeného do malty ukončovacího</t>
  </si>
  <si>
    <t>-1876950659</t>
  </si>
  <si>
    <t>https://podminky.urs.cz/item/CS_URS_2024_01/781492151</t>
  </si>
  <si>
    <t>93</t>
  </si>
  <si>
    <t>-430199724</t>
  </si>
  <si>
    <t>124*1,05 'Přepočtené koeficientem množství</t>
  </si>
  <si>
    <t>94</t>
  </si>
  <si>
    <t>998781102</t>
  </si>
  <si>
    <t>Přesun hmot pro obklady keramické stanovený z hmotnosti přesunovaného materiálu vodorovná dopravní vzdálenost do 50 m základní v objektech výšky přes 6 do 12 m</t>
  </si>
  <si>
    <t>346055510</t>
  </si>
  <si>
    <t>https://podminky.urs.cz/item/CS_URS_2024_01/998781102</t>
  </si>
  <si>
    <t>783</t>
  </si>
  <si>
    <t>Dokončovací práce - nátěry</t>
  </si>
  <si>
    <t>95</t>
  </si>
  <si>
    <t>783301313</t>
  </si>
  <si>
    <t>Příprava podkladu zámečnických konstrukcí před provedením nátěru odmaštění odmašťovačem ředidlovým</t>
  </si>
  <si>
    <t>-332580149</t>
  </si>
  <si>
    <t>https://podminky.urs.cz/item/CS_URS_2024_01/783301313</t>
  </si>
  <si>
    <t>96</t>
  </si>
  <si>
    <t>783301401</t>
  </si>
  <si>
    <t>Příprava podkladu zámečnických konstrukcí před provedením nátěru ometení</t>
  </si>
  <si>
    <t>-1918768862</t>
  </si>
  <si>
    <t>https://podminky.urs.cz/item/CS_URS_2024_01/783301401</t>
  </si>
  <si>
    <t>97</t>
  </si>
  <si>
    <t>783314101</t>
  </si>
  <si>
    <t>Základní nátěr zámečnických konstrukcí jednonásobný syntetický</t>
  </si>
  <si>
    <t>-207960401</t>
  </si>
  <si>
    <t>https://podminky.urs.cz/item/CS_URS_2024_01/783314101</t>
  </si>
  <si>
    <t>98</t>
  </si>
  <si>
    <t>783315101</t>
  </si>
  <si>
    <t>Mezinátěr zámečnických konstrukcí jednonásobný syntetický standardní</t>
  </si>
  <si>
    <t>-718216973</t>
  </si>
  <si>
    <t>https://podminky.urs.cz/item/CS_URS_2024_01/783315101</t>
  </si>
  <si>
    <t>783317101</t>
  </si>
  <si>
    <t>Krycí nátěr (email) zámečnických konstrukcí jednonásobný syntetický standardní</t>
  </si>
  <si>
    <t>-487964840</t>
  </si>
  <si>
    <t>https://podminky.urs.cz/item/CS_URS_2024_01/783317101</t>
  </si>
  <si>
    <t>100</t>
  </si>
  <si>
    <t>783342101</t>
  </si>
  <si>
    <t>Tmelení zámečnických konstrukcí včetně přebroušení tmelených míst, tmelem polyuretanovým</t>
  </si>
  <si>
    <t>-136081346</t>
  </si>
  <si>
    <t>https://podminky.urs.cz/item/CS_URS_2024_01/783342101</t>
  </si>
  <si>
    <t>784</t>
  </si>
  <si>
    <t>Dokončovací práce - malby a tapety</t>
  </si>
  <si>
    <t>101</t>
  </si>
  <si>
    <t>784111001</t>
  </si>
  <si>
    <t>Oprášení (ometení) podkladu v místnostech výšky do 3,80 m</t>
  </si>
  <si>
    <t>512100635</t>
  </si>
  <si>
    <t>https://podminky.urs.cz/item/CS_URS_2024_01/784111001</t>
  </si>
  <si>
    <t>739,16-82,94+61,9</t>
  </si>
  <si>
    <t>102</t>
  </si>
  <si>
    <t>784111005</t>
  </si>
  <si>
    <t>Oprášení (ometení) podkladu v místnostech výšky přes 5,00 m</t>
  </si>
  <si>
    <t>-1449979056</t>
  </si>
  <si>
    <t>https://podminky.urs.cz/item/CS_URS_2024_01/784111005</t>
  </si>
  <si>
    <t>(12,5+25,2)*2,2</t>
  </si>
  <si>
    <t>103</t>
  </si>
  <si>
    <t>784181101</t>
  </si>
  <si>
    <t>Penetrace podkladu jednonásobná základní akrylátová bezbarvá v místnostech výšky do 3,80 m</t>
  </si>
  <si>
    <t>-888513924</t>
  </si>
  <si>
    <t>https://podminky.urs.cz/item/CS_URS_2024_01/784181101</t>
  </si>
  <si>
    <t>104</t>
  </si>
  <si>
    <t>784181105</t>
  </si>
  <si>
    <t>Penetrace podkladu jednonásobná základní akrylátová bezbarvá v místnostech výšky přes 5,00 m</t>
  </si>
  <si>
    <t>514861666</t>
  </si>
  <si>
    <t>https://podminky.urs.cz/item/CS_URS_2024_01/784181105</t>
  </si>
  <si>
    <t>105</t>
  </si>
  <si>
    <t>784191003</t>
  </si>
  <si>
    <t>Čištění vnitřních ploch hrubý úklid po provedení malířských prací omytím oken dvojitých nebo zdvojených</t>
  </si>
  <si>
    <t>-1895069868</t>
  </si>
  <si>
    <t>https://podminky.urs.cz/item/CS_URS_2024_01/784191003</t>
  </si>
  <si>
    <t>106</t>
  </si>
  <si>
    <t>784191007</t>
  </si>
  <si>
    <t>Čištění vnitřních ploch hrubý úklid po provedení malířských prací omytím podlah</t>
  </si>
  <si>
    <t>-2004468050</t>
  </si>
  <si>
    <t>https://podminky.urs.cz/item/CS_URS_2024_01/784191007</t>
  </si>
  <si>
    <t>107</t>
  </si>
  <si>
    <t>784211101</t>
  </si>
  <si>
    <t>Malby z malířských směsí oděruvzdorných za mokra dvojnásobné, bílé za mokra oděruvzdorné výborně v místnostech výšky do 3,80 m</t>
  </si>
  <si>
    <t>1101309018</t>
  </si>
  <si>
    <t>https://podminky.urs.cz/item/CS_URS_2024_01/784211101</t>
  </si>
  <si>
    <t>108</t>
  </si>
  <si>
    <t>784211105</t>
  </si>
  <si>
    <t>Malby z malířských směsí oděruvzdorných za mokra dvojnásobné, bílé za mokra oděruvzdorné výborně v místnostech výšky přes 5,00 m</t>
  </si>
  <si>
    <t>-1968749903</t>
  </si>
  <si>
    <t>https://podminky.urs.cz/item/CS_URS_2024_01/784211105</t>
  </si>
  <si>
    <t>HZS</t>
  </si>
  <si>
    <t>Hodinové zúčtovací sazby</t>
  </si>
  <si>
    <t>109</t>
  </si>
  <si>
    <t>HZS2131</t>
  </si>
  <si>
    <t>Hodinové zúčtovací sazby profesí PSV provádění stavebních konstrukcí zámečník</t>
  </si>
  <si>
    <t>hod</t>
  </si>
  <si>
    <t>512</t>
  </si>
  <si>
    <t>-1973546532</t>
  </si>
  <si>
    <t>https://podminky.urs.cz/item/CS_URS_2024_01/HZS2131</t>
  </si>
  <si>
    <t>Elektro - Elektroinstalace</t>
  </si>
  <si>
    <t xml:space="preserve">    741 - Elektroinstalace </t>
  </si>
  <si>
    <t>741</t>
  </si>
  <si>
    <t xml:space="preserve">Elektroinstalace </t>
  </si>
  <si>
    <t>741370R</t>
  </si>
  <si>
    <t>soubor</t>
  </si>
  <si>
    <t>2068895755</t>
  </si>
  <si>
    <t>HZS1301</t>
  </si>
  <si>
    <t>Hodinové zúčtovací sazby profesí HSV provádění konstrukcí zedník</t>
  </si>
  <si>
    <t>-1086431676</t>
  </si>
  <si>
    <t>https://podminky.urs.cz/item/CS_URS_2024_01/HZS1301</t>
  </si>
  <si>
    <t>ZTI - Zdravotechnické instalace a topení</t>
  </si>
  <si>
    <t xml:space="preserve">    725 - Zdravotechnika a topení</t>
  </si>
  <si>
    <t>725</t>
  </si>
  <si>
    <t>Zdravotechnika a topení</t>
  </si>
  <si>
    <t>725291R</t>
  </si>
  <si>
    <t>-1170925379</t>
  </si>
  <si>
    <t>VRN - Vedlejší rozpočtové náklady</t>
  </si>
  <si>
    <t xml:space="preserve">    VRN3 - Zařízení staveniště</t>
  </si>
  <si>
    <t xml:space="preserve">    VRN7 - Provozní vlivy</t>
  </si>
  <si>
    <t>VRN3</t>
  </si>
  <si>
    <t>Zařízení staveniště</t>
  </si>
  <si>
    <t>030001000</t>
  </si>
  <si>
    <t>…</t>
  </si>
  <si>
    <t>CS ÚRS 2023 01</t>
  </si>
  <si>
    <t>1024</t>
  </si>
  <si>
    <t>-59767333</t>
  </si>
  <si>
    <t>https://podminky.urs.cz/item/CS_URS_2023_01/030001000</t>
  </si>
  <si>
    <t xml:space="preserve">Poznámka k položce:_x000d_
_x000d_
</t>
  </si>
  <si>
    <t>032903000</t>
  </si>
  <si>
    <t>Náklady na provoz a údržbu vybavení staveniště</t>
  </si>
  <si>
    <t>-435047006</t>
  </si>
  <si>
    <t>https://podminky.urs.cz/item/CS_URS_2023_01/032903000</t>
  </si>
  <si>
    <t>034002000</t>
  </si>
  <si>
    <t>Zabezpečení staveniště</t>
  </si>
  <si>
    <t>588856732</t>
  </si>
  <si>
    <t>https://podminky.urs.cz/item/CS_URS_2023_01/034002000</t>
  </si>
  <si>
    <t>034103000</t>
  </si>
  <si>
    <t>Oplocení staveniště</t>
  </si>
  <si>
    <t>-1710682052</t>
  </si>
  <si>
    <t>https://podminky.urs.cz/item/CS_URS_2023_01/034103000</t>
  </si>
  <si>
    <t>034503000</t>
  </si>
  <si>
    <t>Informační tabule na staveništi</t>
  </si>
  <si>
    <t>1724044103</t>
  </si>
  <si>
    <t>https://podminky.urs.cz/item/CS_URS_2023_01/034503000</t>
  </si>
  <si>
    <t>035103001</t>
  </si>
  <si>
    <t>Pronájem ploch</t>
  </si>
  <si>
    <t>614628610</t>
  </si>
  <si>
    <t>https://podminky.urs.cz/item/CS_URS_2023_01/035103001</t>
  </si>
  <si>
    <t>039103000</t>
  </si>
  <si>
    <t>Rozebrání, bourání a odvoz zařízení staveniště</t>
  </si>
  <si>
    <t>558245896</t>
  </si>
  <si>
    <t>https://podminky.urs.cz/item/CS_URS_2023_01/039103000</t>
  </si>
  <si>
    <t>VRN7</t>
  </si>
  <si>
    <t>Provozní vlivy</t>
  </si>
  <si>
    <t>071103000</t>
  </si>
  <si>
    <t>Provoz investora</t>
  </si>
  <si>
    <t>-2125384688</t>
  </si>
  <si>
    <t>https://podminky.urs.cz/item/CS_URS_2023_01/071103000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</si>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</sst>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42420" TargetMode="External" /><Relationship Id="rId2" Type="http://schemas.openxmlformats.org/officeDocument/2006/relationships/hyperlink" Target="https://podminky.urs.cz/item/CS_URS_2024_01/317142442" TargetMode="External" /><Relationship Id="rId3" Type="http://schemas.openxmlformats.org/officeDocument/2006/relationships/hyperlink" Target="https://podminky.urs.cz/item/CS_URS_2024_01/317168025" TargetMode="External" /><Relationship Id="rId4" Type="http://schemas.openxmlformats.org/officeDocument/2006/relationships/hyperlink" Target="https://podminky.urs.cz/item/CS_URS_2024_01/340271025" TargetMode="External" /><Relationship Id="rId5" Type="http://schemas.openxmlformats.org/officeDocument/2006/relationships/hyperlink" Target="https://podminky.urs.cz/item/CS_URS_2024_01/342272225" TargetMode="External" /><Relationship Id="rId6" Type="http://schemas.openxmlformats.org/officeDocument/2006/relationships/hyperlink" Target="https://podminky.urs.cz/item/CS_URS_2024_01/342291121" TargetMode="External" /><Relationship Id="rId7" Type="http://schemas.openxmlformats.org/officeDocument/2006/relationships/hyperlink" Target="https://podminky.urs.cz/item/CS_URS_2024_01/342291131" TargetMode="External" /><Relationship Id="rId8" Type="http://schemas.openxmlformats.org/officeDocument/2006/relationships/hyperlink" Target="https://podminky.urs.cz/item/CS_URS_2024_01/611131121" TargetMode="External" /><Relationship Id="rId9" Type="http://schemas.openxmlformats.org/officeDocument/2006/relationships/hyperlink" Target="https://podminky.urs.cz/item/CS_URS_2024_01/611311131" TargetMode="External" /><Relationship Id="rId10" Type="http://schemas.openxmlformats.org/officeDocument/2006/relationships/hyperlink" Target="https://podminky.urs.cz/item/CS_URS_2024_01/612131121" TargetMode="External" /><Relationship Id="rId11" Type="http://schemas.openxmlformats.org/officeDocument/2006/relationships/hyperlink" Target="https://podminky.urs.cz/item/CS_URS_2024_01/612142001" TargetMode="External" /><Relationship Id="rId12" Type="http://schemas.openxmlformats.org/officeDocument/2006/relationships/hyperlink" Target="https://podminky.urs.cz/item/CS_URS_2024_01/612311131" TargetMode="External" /><Relationship Id="rId13" Type="http://schemas.openxmlformats.org/officeDocument/2006/relationships/hyperlink" Target="https://podminky.urs.cz/item/CS_URS_2024_01/612323111" TargetMode="External" /><Relationship Id="rId14" Type="http://schemas.openxmlformats.org/officeDocument/2006/relationships/hyperlink" Target="https://podminky.urs.cz/item/CS_URS_2024_01/612323191" TargetMode="External" /><Relationship Id="rId15" Type="http://schemas.openxmlformats.org/officeDocument/2006/relationships/hyperlink" Target="https://podminky.urs.cz/item/CS_URS_2024_01/619991011" TargetMode="External" /><Relationship Id="rId16" Type="http://schemas.openxmlformats.org/officeDocument/2006/relationships/hyperlink" Target="https://podminky.urs.cz/item/CS_URS_2024_01/619995001" TargetMode="External" /><Relationship Id="rId17" Type="http://schemas.openxmlformats.org/officeDocument/2006/relationships/hyperlink" Target="https://podminky.urs.cz/item/CS_URS_2024_01/642942111" TargetMode="External" /><Relationship Id="rId18" Type="http://schemas.openxmlformats.org/officeDocument/2006/relationships/hyperlink" Target="https://podminky.urs.cz/item/CS_URS_2024_01/949101111" TargetMode="External" /><Relationship Id="rId19" Type="http://schemas.openxmlformats.org/officeDocument/2006/relationships/hyperlink" Target="https://podminky.urs.cz/item/CS_URS_2024_01/962031132" TargetMode="External" /><Relationship Id="rId20" Type="http://schemas.openxmlformats.org/officeDocument/2006/relationships/hyperlink" Target="https://podminky.urs.cz/item/CS_URS_2024_01/962031133" TargetMode="External" /><Relationship Id="rId21" Type="http://schemas.openxmlformats.org/officeDocument/2006/relationships/hyperlink" Target="https://podminky.urs.cz/item/CS_URS_2024_01/968072245" TargetMode="External" /><Relationship Id="rId22" Type="http://schemas.openxmlformats.org/officeDocument/2006/relationships/hyperlink" Target="https://podminky.urs.cz/item/CS_URS_2024_01/968072246" TargetMode="External" /><Relationship Id="rId23" Type="http://schemas.openxmlformats.org/officeDocument/2006/relationships/hyperlink" Target="https://podminky.urs.cz/item/CS_URS_2024_01/997013111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609" TargetMode="External" /><Relationship Id="rId27" Type="http://schemas.openxmlformats.org/officeDocument/2006/relationships/hyperlink" Target="https://podminky.urs.cz/item/CS_URS_2024_01/998011002" TargetMode="External" /><Relationship Id="rId28" Type="http://schemas.openxmlformats.org/officeDocument/2006/relationships/hyperlink" Target="https://podminky.urs.cz/item/CS_URS_2024_01/742210121" TargetMode="External" /><Relationship Id="rId29" Type="http://schemas.openxmlformats.org/officeDocument/2006/relationships/hyperlink" Target="https://podminky.urs.cz/item/CS_URS_2024_01/998742102" TargetMode="External" /><Relationship Id="rId30" Type="http://schemas.openxmlformats.org/officeDocument/2006/relationships/hyperlink" Target="https://podminky.urs.cz/item/CS_URS_2024_01/763111323" TargetMode="External" /><Relationship Id="rId31" Type="http://schemas.openxmlformats.org/officeDocument/2006/relationships/hyperlink" Target="https://podminky.urs.cz/item/CS_URS_2024_01/763111327" TargetMode="External" /><Relationship Id="rId32" Type="http://schemas.openxmlformats.org/officeDocument/2006/relationships/hyperlink" Target="https://podminky.urs.cz/item/CS_URS_2024_01/763431011" TargetMode="External" /><Relationship Id="rId33" Type="http://schemas.openxmlformats.org/officeDocument/2006/relationships/hyperlink" Target="https://podminky.urs.cz/item/CS_URS_2024_01/998763302" TargetMode="External" /><Relationship Id="rId34" Type="http://schemas.openxmlformats.org/officeDocument/2006/relationships/hyperlink" Target="https://podminky.urs.cz/item/CS_URS_2024_01/766660001" TargetMode="External" /><Relationship Id="rId35" Type="http://schemas.openxmlformats.org/officeDocument/2006/relationships/hyperlink" Target="https://podminky.urs.cz/item/CS_URS_2024_01/766660012" TargetMode="External" /><Relationship Id="rId36" Type="http://schemas.openxmlformats.org/officeDocument/2006/relationships/hyperlink" Target="https://podminky.urs.cz/item/CS_URS_2024_01/766660734" TargetMode="External" /><Relationship Id="rId37" Type="http://schemas.openxmlformats.org/officeDocument/2006/relationships/hyperlink" Target="https://podminky.urs.cz/item/CS_URS_2024_01/766682111" TargetMode="External" /><Relationship Id="rId38" Type="http://schemas.openxmlformats.org/officeDocument/2006/relationships/hyperlink" Target="https://podminky.urs.cz/item/CS_URS_2024_01/766682121" TargetMode="External" /><Relationship Id="rId39" Type="http://schemas.openxmlformats.org/officeDocument/2006/relationships/hyperlink" Target="https://podminky.urs.cz/item/CS_URS_2024_01/766691914" TargetMode="External" /><Relationship Id="rId40" Type="http://schemas.openxmlformats.org/officeDocument/2006/relationships/hyperlink" Target="https://podminky.urs.cz/item/CS_URS_2024_01/998766102" TargetMode="External" /><Relationship Id="rId41" Type="http://schemas.openxmlformats.org/officeDocument/2006/relationships/hyperlink" Target="https://podminky.urs.cz/item/CS_URS_2024_01/767220210" TargetMode="External" /><Relationship Id="rId42" Type="http://schemas.openxmlformats.org/officeDocument/2006/relationships/hyperlink" Target="https://podminky.urs.cz/item/CS_URS_2024_01/767640111" TargetMode="External" /><Relationship Id="rId43" Type="http://schemas.openxmlformats.org/officeDocument/2006/relationships/hyperlink" Target="https://podminky.urs.cz/item/CS_URS_2024_01/767896120" TargetMode="External" /><Relationship Id="rId44" Type="http://schemas.openxmlformats.org/officeDocument/2006/relationships/hyperlink" Target="https://podminky.urs.cz/item/CS_URS_2024_01/998767102" TargetMode="External" /><Relationship Id="rId45" Type="http://schemas.openxmlformats.org/officeDocument/2006/relationships/hyperlink" Target="https://podminky.urs.cz/item/CS_URS_2024_01/771111011" TargetMode="External" /><Relationship Id="rId46" Type="http://schemas.openxmlformats.org/officeDocument/2006/relationships/hyperlink" Target="https://podminky.urs.cz/item/CS_URS_2024_01/771151022" TargetMode="External" /><Relationship Id="rId47" Type="http://schemas.openxmlformats.org/officeDocument/2006/relationships/hyperlink" Target="https://podminky.urs.cz/item/CS_URS_2024_01/771471810" TargetMode="External" /><Relationship Id="rId48" Type="http://schemas.openxmlformats.org/officeDocument/2006/relationships/hyperlink" Target="https://podminky.urs.cz/item/CS_URS_2024_01/771474113" TargetMode="External" /><Relationship Id="rId49" Type="http://schemas.openxmlformats.org/officeDocument/2006/relationships/hyperlink" Target="https://podminky.urs.cz/item/CS_URS_2024_01/771571810" TargetMode="External" /><Relationship Id="rId50" Type="http://schemas.openxmlformats.org/officeDocument/2006/relationships/hyperlink" Target="https://podminky.urs.cz/item/CS_URS_2024_01/771574111" TargetMode="External" /><Relationship Id="rId51" Type="http://schemas.openxmlformats.org/officeDocument/2006/relationships/hyperlink" Target="https://podminky.urs.cz/item/CS_URS_2024_01/771591111" TargetMode="External" /><Relationship Id="rId52" Type="http://schemas.openxmlformats.org/officeDocument/2006/relationships/hyperlink" Target="https://podminky.urs.cz/item/CS_URS_2024_01/771591112" TargetMode="External" /><Relationship Id="rId53" Type="http://schemas.openxmlformats.org/officeDocument/2006/relationships/hyperlink" Target="https://podminky.urs.cz/item/CS_URS_2024_01/771591185" TargetMode="External" /><Relationship Id="rId54" Type="http://schemas.openxmlformats.org/officeDocument/2006/relationships/hyperlink" Target="https://podminky.urs.cz/item/CS_URS_2024_01/998771102" TargetMode="External" /><Relationship Id="rId55" Type="http://schemas.openxmlformats.org/officeDocument/2006/relationships/hyperlink" Target="https://podminky.urs.cz/item/CS_URS_2024_01/776111117" TargetMode="External" /><Relationship Id="rId56" Type="http://schemas.openxmlformats.org/officeDocument/2006/relationships/hyperlink" Target="https://podminky.urs.cz/item/CS_URS_2024_01/776111311" TargetMode="External" /><Relationship Id="rId57" Type="http://schemas.openxmlformats.org/officeDocument/2006/relationships/hyperlink" Target="https://podminky.urs.cz/item/CS_URS_2024_01/776121112" TargetMode="External" /><Relationship Id="rId58" Type="http://schemas.openxmlformats.org/officeDocument/2006/relationships/hyperlink" Target="https://podminky.urs.cz/item/CS_URS_2024_01/776141112" TargetMode="External" /><Relationship Id="rId59" Type="http://schemas.openxmlformats.org/officeDocument/2006/relationships/hyperlink" Target="https://podminky.urs.cz/item/CS_URS_2024_01/776201812" TargetMode="External" /><Relationship Id="rId60" Type="http://schemas.openxmlformats.org/officeDocument/2006/relationships/hyperlink" Target="https://podminky.urs.cz/item/CS_URS_2024_01/776221111" TargetMode="External" /><Relationship Id="rId61" Type="http://schemas.openxmlformats.org/officeDocument/2006/relationships/hyperlink" Target="https://podminky.urs.cz/item/CS_URS_2024_01/776411111" TargetMode="External" /><Relationship Id="rId62" Type="http://schemas.openxmlformats.org/officeDocument/2006/relationships/hyperlink" Target="https://podminky.urs.cz/item/CS_URS_2024_01/998776102" TargetMode="External" /><Relationship Id="rId63" Type="http://schemas.openxmlformats.org/officeDocument/2006/relationships/hyperlink" Target="https://podminky.urs.cz/item/CS_URS_2024_01/781121011" TargetMode="External" /><Relationship Id="rId64" Type="http://schemas.openxmlformats.org/officeDocument/2006/relationships/hyperlink" Target="https://podminky.urs.cz/item/CS_URS_2024_01/781471810" TargetMode="External" /><Relationship Id="rId65" Type="http://schemas.openxmlformats.org/officeDocument/2006/relationships/hyperlink" Target="https://podminky.urs.cz/item/CS_URS_2024_01/781472291" TargetMode="External" /><Relationship Id="rId66" Type="http://schemas.openxmlformats.org/officeDocument/2006/relationships/hyperlink" Target="https://podminky.urs.cz/item/CS_URS_2024_01/781474112" TargetMode="External" /><Relationship Id="rId67" Type="http://schemas.openxmlformats.org/officeDocument/2006/relationships/hyperlink" Target="https://podminky.urs.cz/item/CS_URS_2024_01/781492111" TargetMode="External" /><Relationship Id="rId68" Type="http://schemas.openxmlformats.org/officeDocument/2006/relationships/hyperlink" Target="https://podminky.urs.cz/item/CS_URS_2024_01/781492151" TargetMode="External" /><Relationship Id="rId69" Type="http://schemas.openxmlformats.org/officeDocument/2006/relationships/hyperlink" Target="https://podminky.urs.cz/item/CS_URS_2024_01/998781102" TargetMode="External" /><Relationship Id="rId70" Type="http://schemas.openxmlformats.org/officeDocument/2006/relationships/hyperlink" Target="https://podminky.urs.cz/item/CS_URS_2024_01/783301313" TargetMode="External" /><Relationship Id="rId71" Type="http://schemas.openxmlformats.org/officeDocument/2006/relationships/hyperlink" Target="https://podminky.urs.cz/item/CS_URS_2024_01/783301401" TargetMode="External" /><Relationship Id="rId72" Type="http://schemas.openxmlformats.org/officeDocument/2006/relationships/hyperlink" Target="https://podminky.urs.cz/item/CS_URS_2024_01/783314101" TargetMode="External" /><Relationship Id="rId73" Type="http://schemas.openxmlformats.org/officeDocument/2006/relationships/hyperlink" Target="https://podminky.urs.cz/item/CS_URS_2024_01/783315101" TargetMode="External" /><Relationship Id="rId74" Type="http://schemas.openxmlformats.org/officeDocument/2006/relationships/hyperlink" Target="https://podminky.urs.cz/item/CS_URS_2024_01/783317101" TargetMode="External" /><Relationship Id="rId75" Type="http://schemas.openxmlformats.org/officeDocument/2006/relationships/hyperlink" Target="https://podminky.urs.cz/item/CS_URS_2024_01/783342101" TargetMode="External" /><Relationship Id="rId76" Type="http://schemas.openxmlformats.org/officeDocument/2006/relationships/hyperlink" Target="https://podminky.urs.cz/item/CS_URS_2024_01/784111001" TargetMode="External" /><Relationship Id="rId77" Type="http://schemas.openxmlformats.org/officeDocument/2006/relationships/hyperlink" Target="https://podminky.urs.cz/item/CS_URS_2024_01/784111005" TargetMode="External" /><Relationship Id="rId78" Type="http://schemas.openxmlformats.org/officeDocument/2006/relationships/hyperlink" Target="https://podminky.urs.cz/item/CS_URS_2024_01/784181101" TargetMode="External" /><Relationship Id="rId79" Type="http://schemas.openxmlformats.org/officeDocument/2006/relationships/hyperlink" Target="https://podminky.urs.cz/item/CS_URS_2024_01/784181105" TargetMode="External" /><Relationship Id="rId80" Type="http://schemas.openxmlformats.org/officeDocument/2006/relationships/hyperlink" Target="https://podminky.urs.cz/item/CS_URS_2024_01/784191003" TargetMode="External" /><Relationship Id="rId81" Type="http://schemas.openxmlformats.org/officeDocument/2006/relationships/hyperlink" Target="https://podminky.urs.cz/item/CS_URS_2024_01/784191007" TargetMode="External" /><Relationship Id="rId82" Type="http://schemas.openxmlformats.org/officeDocument/2006/relationships/hyperlink" Target="https://podminky.urs.cz/item/CS_URS_2024_01/784211101" TargetMode="External" /><Relationship Id="rId83" Type="http://schemas.openxmlformats.org/officeDocument/2006/relationships/hyperlink" Target="https://podminky.urs.cz/item/CS_URS_2024_01/784211105" TargetMode="External" /><Relationship Id="rId84" Type="http://schemas.openxmlformats.org/officeDocument/2006/relationships/hyperlink" Target="https://podminky.urs.cz/item/CS_URS_2024_01/HZS2131" TargetMode="External" /><Relationship Id="rId8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30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32903000" TargetMode="External" /><Relationship Id="rId3" Type="http://schemas.openxmlformats.org/officeDocument/2006/relationships/hyperlink" Target="https://podminky.urs.cz/item/CS_URS_2023_01/034002000" TargetMode="External" /><Relationship Id="rId4" Type="http://schemas.openxmlformats.org/officeDocument/2006/relationships/hyperlink" Target="https://podminky.urs.cz/item/CS_URS_2023_01/034103000" TargetMode="External" /><Relationship Id="rId5" Type="http://schemas.openxmlformats.org/officeDocument/2006/relationships/hyperlink" Target="https://podminky.urs.cz/item/CS_URS_2023_01/034503000" TargetMode="External" /><Relationship Id="rId6" Type="http://schemas.openxmlformats.org/officeDocument/2006/relationships/hyperlink" Target="https://podminky.urs.cz/item/CS_URS_2023_01/035103001" TargetMode="External" /><Relationship Id="rId7" Type="http://schemas.openxmlformats.org/officeDocument/2006/relationships/hyperlink" Target="https://podminky.urs.cz/item/CS_URS_2023_01/039103000" TargetMode="External" /><Relationship Id="rId8" Type="http://schemas.openxmlformats.org/officeDocument/2006/relationships/hyperlink" Target="https://podminky.urs.cz/item/CS_URS_2023_01/071103000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NsP_DS_O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stravovací budovy č.p. 394, Nemocnice Karviná-Ráj-Zřízení zařízení pro dětskou skupinu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Karviná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Ing. T. Pacola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6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'Stavební část - Stavba'!J30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'Stavební část - Stavba'!P97</f>
        <v>0</v>
      </c>
      <c r="AV55" s="122">
        <f>'Stavební část - Stavba'!J33</f>
        <v>0</v>
      </c>
      <c r="AW55" s="122">
        <f>'Stavební část - Stavba'!J34</f>
        <v>0</v>
      </c>
      <c r="AX55" s="122">
        <f>'Stavební část - Stavba'!J35</f>
        <v>0</v>
      </c>
      <c r="AY55" s="122">
        <f>'Stavební část - Stavba'!J36</f>
        <v>0</v>
      </c>
      <c r="AZ55" s="122">
        <f>'Stavební část - Stavba'!F33</f>
        <v>0</v>
      </c>
      <c r="BA55" s="122">
        <f>'Stavební část - Stavba'!F34</f>
        <v>0</v>
      </c>
      <c r="BB55" s="122">
        <f>'Stavební část - Stavba'!F35</f>
        <v>0</v>
      </c>
      <c r="BC55" s="122">
        <f>'Stavební část - Stavba'!F36</f>
        <v>0</v>
      </c>
      <c r="BD55" s="124">
        <f>'Stavební část - Stavba'!F37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4.4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'Elektro - Elektroinstalace'!J30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'Elektro - Elektroinstalace'!P82</f>
        <v>0</v>
      </c>
      <c r="AV56" s="122">
        <f>'Elektro - Elektroinstalace'!J33</f>
        <v>0</v>
      </c>
      <c r="AW56" s="122">
        <f>'Elektro - Elektroinstalace'!J34</f>
        <v>0</v>
      </c>
      <c r="AX56" s="122">
        <f>'Elektro - Elektroinstalace'!J35</f>
        <v>0</v>
      </c>
      <c r="AY56" s="122">
        <f>'Elektro - Elektroinstalace'!J36</f>
        <v>0</v>
      </c>
      <c r="AZ56" s="122">
        <f>'Elektro - Elektroinstalace'!F33</f>
        <v>0</v>
      </c>
      <c r="BA56" s="122">
        <f>'Elektro - Elektroinstalace'!F34</f>
        <v>0</v>
      </c>
      <c r="BB56" s="122">
        <f>'Elektro - Elektroinstalace'!F35</f>
        <v>0</v>
      </c>
      <c r="BC56" s="122">
        <f>'Elektro - Elektroinstalace'!F36</f>
        <v>0</v>
      </c>
      <c r="BD56" s="124">
        <f>'Elektro - Elektroinstalace'!F37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4.4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'ZTI - Zdravotechnické ins...'!J30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'ZTI - Zdravotechnické ins...'!P81</f>
        <v>0</v>
      </c>
      <c r="AV57" s="122">
        <f>'ZTI - Zdravotechnické ins...'!J33</f>
        <v>0</v>
      </c>
      <c r="AW57" s="122">
        <f>'ZTI - Zdravotechnické ins...'!J34</f>
        <v>0</v>
      </c>
      <c r="AX57" s="122">
        <f>'ZTI - Zdravotechnické ins...'!J35</f>
        <v>0</v>
      </c>
      <c r="AY57" s="122">
        <f>'ZTI - Zdravotechnické ins...'!J36</f>
        <v>0</v>
      </c>
      <c r="AZ57" s="122">
        <f>'ZTI - Zdravotechnické ins...'!F33</f>
        <v>0</v>
      </c>
      <c r="BA57" s="122">
        <f>'ZTI - Zdravotechnické ins...'!F34</f>
        <v>0</v>
      </c>
      <c r="BB57" s="122">
        <f>'ZTI - Zdravotechnické ins...'!F35</f>
        <v>0</v>
      </c>
      <c r="BC57" s="122">
        <f>'ZTI - Zdravotechnické ins...'!F36</f>
        <v>0</v>
      </c>
      <c r="BD57" s="124">
        <f>'ZTI - Zdravotechnické ins...'!F37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14.4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rozpočtové...'!J30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6">
        <v>0</v>
      </c>
      <c r="AT58" s="127">
        <f>ROUND(SUM(AV58:AW58),2)</f>
        <v>0</v>
      </c>
      <c r="AU58" s="128">
        <f>'VRN - Vedlejší rozpočtové...'!P82</f>
        <v>0</v>
      </c>
      <c r="AV58" s="127">
        <f>'VRN - Vedlejší rozpočtové...'!J33</f>
        <v>0</v>
      </c>
      <c r="AW58" s="127">
        <f>'VRN - Vedlejší rozpočtové...'!J34</f>
        <v>0</v>
      </c>
      <c r="AX58" s="127">
        <f>'VRN - Vedlejší rozpočtové...'!J35</f>
        <v>0</v>
      </c>
      <c r="AY58" s="127">
        <f>'VRN - Vedlejší rozpočtové...'!J36</f>
        <v>0</v>
      </c>
      <c r="AZ58" s="127">
        <f>'VRN - Vedlejší rozpočtové...'!F33</f>
        <v>0</v>
      </c>
      <c r="BA58" s="127">
        <f>'VRN - Vedlejší rozpočtové...'!F34</f>
        <v>0</v>
      </c>
      <c r="BB58" s="127">
        <f>'VRN - Vedlejší rozpočtové...'!F35</f>
        <v>0</v>
      </c>
      <c r="BC58" s="127">
        <f>'VRN - Vedlejší rozpočtové...'!F36</f>
        <v>0</v>
      </c>
      <c r="BD58" s="129">
        <f>'VRN - Vedlejší rozpočtové...'!F37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FkmTO1hUDJ2hwPx95FzljGfLKn83jaRLPhs2U9nKb1NqhcOs6qNwQA+gNJdRUSVcTAuGOgYdx9Hhi2ok8LPnNQ==" hashValue="TppmM+XAm0ej+cKxxdOisaM/rDU1VZza3FzO3dF0cHPZ4x+wCwKEZGo4csgKPGXK7uJIOhwnAk+pRKf21i2t2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tavební část - Stavba'!C2" display="/"/>
    <hyperlink ref="A56" location="'Elektro - Elektroinstalace'!C2" display="/"/>
    <hyperlink ref="A57" location="'ZTI - Zdravotechnické ins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7" customHeight="1">
      <c r="B7" s="22"/>
      <c r="E7" s="135" t="str">
        <f>'Rekapitulace stavby'!K6</f>
        <v>Stavební úpravy stravovací budovy č.p. 394, Nemocnice Karviná-Ráj-Zřízení zařízení pro dětskou skupinu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94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95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ROUND((SUM(BE97:BE359)),  2)</f>
        <v>0</v>
      </c>
      <c r="G33" s="40"/>
      <c r="H33" s="40"/>
      <c r="I33" s="150">
        <v>0.20999999999999999</v>
      </c>
      <c r="J33" s="149">
        <f>ROUND(((SUM(BE97:BE359))*I33),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ROUND((SUM(BF97:BF359)),  2)</f>
        <v>0</v>
      </c>
      <c r="G34" s="40"/>
      <c r="H34" s="40"/>
      <c r="I34" s="150">
        <v>0.14999999999999999</v>
      </c>
      <c r="J34" s="149">
        <f>ROUND(((SUM(BF97:BF359))*I34),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ROUND((SUM(BG97:BG359)),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ROUND((SUM(BH97:BH359)),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ROUND((SUM(BI97:BI359)),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7" customHeight="1">
      <c r="A48" s="40"/>
      <c r="B48" s="41"/>
      <c r="C48" s="42"/>
      <c r="D48" s="42"/>
      <c r="E48" s="162" t="str">
        <f>E7</f>
        <v>Stavební úpravy stravovací budovy č.p. 394, Nemocnice Karviná-Ráj-Zřízení zařízení pro dětskou skupinu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Stavební část - Stavba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2. 1. 2024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31</v>
      </c>
      <c r="J54" s="38" t="str">
        <f>E21</f>
        <v>BENUTA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J179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J180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J190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108</v>
      </c>
      <c r="E67" s="170"/>
      <c r="F67" s="170"/>
      <c r="G67" s="170"/>
      <c r="H67" s="170"/>
      <c r="I67" s="170"/>
      <c r="J67" s="171">
        <f>J195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J196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J204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111</v>
      </c>
      <c r="E70" s="176"/>
      <c r="F70" s="176"/>
      <c r="G70" s="176"/>
      <c r="H70" s="176"/>
      <c r="I70" s="176"/>
      <c r="J70" s="177">
        <f>J217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J242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J255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114</v>
      </c>
      <c r="E73" s="176"/>
      <c r="F73" s="176"/>
      <c r="G73" s="176"/>
      <c r="H73" s="176"/>
      <c r="I73" s="176"/>
      <c r="J73" s="177">
        <f>J280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115</v>
      </c>
      <c r="E74" s="176"/>
      <c r="F74" s="176"/>
      <c r="G74" s="176"/>
      <c r="H74" s="176"/>
      <c r="I74" s="176"/>
      <c r="J74" s="177">
        <f>J300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116</v>
      </c>
      <c r="E75" s="176"/>
      <c r="F75" s="176"/>
      <c r="G75" s="176"/>
      <c r="H75" s="176"/>
      <c r="I75" s="176"/>
      <c r="J75" s="177">
        <f>J321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117</v>
      </c>
      <c r="E76" s="176"/>
      <c r="F76" s="176"/>
      <c r="G76" s="176"/>
      <c r="H76" s="176"/>
      <c r="I76" s="176"/>
      <c r="J76" s="177">
        <f>J334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7"/>
      <c r="C77" s="168"/>
      <c r="D77" s="169" t="s">
        <v>118</v>
      </c>
      <c r="E77" s="170"/>
      <c r="F77" s="170"/>
      <c r="G77" s="170"/>
      <c r="H77" s="170"/>
      <c r="I77" s="170"/>
      <c r="J77" s="171">
        <f>J357</f>
        <v>0</v>
      </c>
      <c r="K77" s="168"/>
      <c r="L77" s="17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119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7" customHeight="1">
      <c r="A87" s="40"/>
      <c r="B87" s="41"/>
      <c r="C87" s="42"/>
      <c r="D87" s="42"/>
      <c r="E87" s="162" t="str">
        <f>E7</f>
        <v>Stavební úpravy stravovací budovy č.p. 394, Nemocnice Karviná-Ráj-Zřízení zařízení pro dětskou skupinu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92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6" customHeight="1">
      <c r="A89" s="40"/>
      <c r="B89" s="41"/>
      <c r="C89" s="42"/>
      <c r="D89" s="42"/>
      <c r="E89" s="71" t="str">
        <f>E9</f>
        <v>Stavební část - Stavba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Karviná</v>
      </c>
      <c r="G91" s="42"/>
      <c r="H91" s="42"/>
      <c r="I91" s="34" t="s">
        <v>23</v>
      </c>
      <c r="J91" s="74" t="str">
        <f>IF(J12="","",J12)</f>
        <v>2. 1. 2024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6" customHeight="1">
      <c r="A93" s="40"/>
      <c r="B93" s="41"/>
      <c r="C93" s="34" t="s">
        <v>25</v>
      </c>
      <c r="D93" s="42"/>
      <c r="E93" s="42"/>
      <c r="F93" s="29" t="str">
        <f>E15</f>
        <v>Nemocnice Karviná - Ráj, příspěvková organizace</v>
      </c>
      <c r="G93" s="42"/>
      <c r="H93" s="42"/>
      <c r="I93" s="34" t="s">
        <v>31</v>
      </c>
      <c r="J93" s="38" t="str">
        <f>E21</f>
        <v>BENUTA PRO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6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33</v>
      </c>
      <c r="J94" s="38" t="str">
        <f>E24</f>
        <v>Ing. T. Pacola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120</v>
      </c>
      <c r="D96" s="182" t="s">
        <v>56</v>
      </c>
      <c r="E96" s="182" t="s">
        <v>52</v>
      </c>
      <c r="F96" s="182" t="s">
        <v>53</v>
      </c>
      <c r="G96" s="182" t="s">
        <v>121</v>
      </c>
      <c r="H96" s="182" t="s">
        <v>122</v>
      </c>
      <c r="I96" s="182" t="s">
        <v>123</v>
      </c>
      <c r="J96" s="182" t="s">
        <v>99</v>
      </c>
      <c r="K96" s="183" t="s">
        <v>124</v>
      </c>
      <c r="L96" s="184"/>
      <c r="M96" s="94" t="s">
        <v>19</v>
      </c>
      <c r="N96" s="95" t="s">
        <v>41</v>
      </c>
      <c r="O96" s="95" t="s">
        <v>125</v>
      </c>
      <c r="P96" s="95" t="s">
        <v>126</v>
      </c>
      <c r="Q96" s="95" t="s">
        <v>127</v>
      </c>
      <c r="R96" s="95" t="s">
        <v>128</v>
      </c>
      <c r="S96" s="95" t="s">
        <v>129</v>
      </c>
      <c r="T96" s="96" t="s">
        <v>130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131</v>
      </c>
      <c r="D97" s="42"/>
      <c r="E97" s="42"/>
      <c r="F97" s="42"/>
      <c r="G97" s="42"/>
      <c r="H97" s="42"/>
      <c r="I97" s="42"/>
      <c r="J97" s="185">
        <f>BK97</f>
        <v>0</v>
      </c>
      <c r="K97" s="42"/>
      <c r="L97" s="46"/>
      <c r="M97" s="97"/>
      <c r="N97" s="186"/>
      <c r="O97" s="98"/>
      <c r="P97" s="187">
        <f>P98+P195+P357</f>
        <v>0</v>
      </c>
      <c r="Q97" s="98"/>
      <c r="R97" s="187">
        <f>R98+R195+R357</f>
        <v>29.233877300000003</v>
      </c>
      <c r="S97" s="98"/>
      <c r="T97" s="188">
        <f>T98+T195+T357</f>
        <v>11.100014400000001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70</v>
      </c>
      <c r="AU97" s="19" t="s">
        <v>100</v>
      </c>
      <c r="BK97" s="189">
        <f>BK98+BK195+BK357</f>
        <v>0</v>
      </c>
    </row>
    <row r="98" s="12" customFormat="1" ht="25.92" customHeight="1">
      <c r="A98" s="12"/>
      <c r="B98" s="190"/>
      <c r="C98" s="191"/>
      <c r="D98" s="192" t="s">
        <v>70</v>
      </c>
      <c r="E98" s="193" t="s">
        <v>132</v>
      </c>
      <c r="F98" s="193" t="s">
        <v>133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P99+P119+P164+P179+P180+P190</f>
        <v>0</v>
      </c>
      <c r="Q98" s="198"/>
      <c r="R98" s="199">
        <f>R99+R119+R164+R179+R180+R190</f>
        <v>18.892168399999999</v>
      </c>
      <c r="S98" s="198"/>
      <c r="T98" s="200">
        <f>T99+T119+T164+T179+T180+T190</f>
        <v>2.4060839999999999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79</v>
      </c>
      <c r="AT98" s="202" t="s">
        <v>70</v>
      </c>
      <c r="AU98" s="202" t="s">
        <v>71</v>
      </c>
      <c r="AY98" s="201" t="s">
        <v>134</v>
      </c>
      <c r="BK98" s="203">
        <f>BK99+BK119+BK164+BK179+BK180+BK190</f>
        <v>0</v>
      </c>
    </row>
    <row r="99" s="12" customFormat="1" ht="22.8" customHeight="1">
      <c r="A99" s="12"/>
      <c r="B99" s="190"/>
      <c r="C99" s="191"/>
      <c r="D99" s="192" t="s">
        <v>70</v>
      </c>
      <c r="E99" s="204" t="s">
        <v>135</v>
      </c>
      <c r="F99" s="204" t="s">
        <v>136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SUM(P100:P118)</f>
        <v>0</v>
      </c>
      <c r="Q99" s="198"/>
      <c r="R99" s="199">
        <f>SUM(R100:R118)</f>
        <v>13.863260400000002</v>
      </c>
      <c r="S99" s="198"/>
      <c r="T99" s="200">
        <f>SUM(T100:T118)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79</v>
      </c>
      <c r="AT99" s="202" t="s">
        <v>70</v>
      </c>
      <c r="AU99" s="202" t="s">
        <v>79</v>
      </c>
      <c r="AY99" s="201" t="s">
        <v>134</v>
      </c>
      <c r="BK99" s="203">
        <f>SUM(BK100:BK118)</f>
        <v>0</v>
      </c>
    </row>
    <row r="100" s="2" customFormat="1" ht="22.2" customHeight="1">
      <c r="A100" s="40"/>
      <c r="B100" s="41"/>
      <c r="C100" s="206" t="s">
        <v>79</v>
      </c>
      <c r="D100" s="206" t="s">
        <v>137</v>
      </c>
      <c r="E100" s="207" t="s">
        <v>138</v>
      </c>
      <c r="F100" s="208" t="s">
        <v>139</v>
      </c>
      <c r="G100" s="209" t="s">
        <v>140</v>
      </c>
      <c r="H100" s="210">
        <v>6</v>
      </c>
      <c r="I100" s="211"/>
      <c r="J100" s="212">
        <f>ROUND(I100*H100,2)</f>
        <v>0</v>
      </c>
      <c r="K100" s="208" t="s">
        <v>141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0.022280000000000001</v>
      </c>
      <c r="R100" s="215">
        <f>Q100*H100</f>
        <v>0.13368000000000002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81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142</v>
      </c>
      <c r="BM100" s="217" t="s">
        <v>143</v>
      </c>
    </row>
    <row r="101" s="2" customFormat="1">
      <c r="A101" s="40"/>
      <c r="B101" s="41"/>
      <c r="C101" s="42"/>
      <c r="D101" s="219" t="s">
        <v>144</v>
      </c>
      <c r="E101" s="42"/>
      <c r="F101" s="220" t="s">
        <v>145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144</v>
      </c>
      <c r="AU101" s="19" t="s">
        <v>81</v>
      </c>
    </row>
    <row r="102" s="2" customFormat="1" ht="22.2" customHeight="1">
      <c r="A102" s="40"/>
      <c r="B102" s="41"/>
      <c r="C102" s="206" t="s">
        <v>81</v>
      </c>
      <c r="D102" s="206" t="s">
        <v>137</v>
      </c>
      <c r="E102" s="207" t="s">
        <v>146</v>
      </c>
      <c r="F102" s="208" t="s">
        <v>147</v>
      </c>
      <c r="G102" s="209" t="s">
        <v>140</v>
      </c>
      <c r="H102" s="210">
        <v>1</v>
      </c>
      <c r="I102" s="211"/>
      <c r="J102" s="212">
        <f>ROUND(I102*H102,2)</f>
        <v>0</v>
      </c>
      <c r="K102" s="208" t="s">
        <v>141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0.039629999999999999</v>
      </c>
      <c r="R102" s="215">
        <f>Q102*H102</f>
        <v>0.039629999999999999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142</v>
      </c>
      <c r="BM102" s="217" t="s">
        <v>148</v>
      </c>
    </row>
    <row r="103" s="2" customFormat="1">
      <c r="A103" s="40"/>
      <c r="B103" s="41"/>
      <c r="C103" s="42"/>
      <c r="D103" s="219" t="s">
        <v>144</v>
      </c>
      <c r="E103" s="42"/>
      <c r="F103" s="220" t="s">
        <v>149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144</v>
      </c>
      <c r="AU103" s="19" t="s">
        <v>81</v>
      </c>
    </row>
    <row r="104" s="2" customFormat="1" ht="19.8" customHeight="1">
      <c r="A104" s="40"/>
      <c r="B104" s="41"/>
      <c r="C104" s="206" t="s">
        <v>135</v>
      </c>
      <c r="D104" s="206" t="s">
        <v>137</v>
      </c>
      <c r="E104" s="207" t="s">
        <v>150</v>
      </c>
      <c r="F104" s="208" t="s">
        <v>151</v>
      </c>
      <c r="G104" s="209" t="s">
        <v>140</v>
      </c>
      <c r="H104" s="210">
        <v>1</v>
      </c>
      <c r="I104" s="211"/>
      <c r="J104" s="212">
        <f>ROUND(I104*H104,2)</f>
        <v>0</v>
      </c>
      <c r="K104" s="208" t="s">
        <v>141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0.042000000000000003</v>
      </c>
      <c r="R104" s="215">
        <f>Q104*H104</f>
        <v>0.042000000000000003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81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142</v>
      </c>
      <c r="BM104" s="217" t="s">
        <v>152</v>
      </c>
    </row>
    <row r="105" s="2" customFormat="1">
      <c r="A105" s="40"/>
      <c r="B105" s="41"/>
      <c r="C105" s="42"/>
      <c r="D105" s="219" t="s">
        <v>144</v>
      </c>
      <c r="E105" s="42"/>
      <c r="F105" s="220" t="s">
        <v>153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144</v>
      </c>
      <c r="AU105" s="19" t="s">
        <v>81</v>
      </c>
    </row>
    <row r="106" s="2" customFormat="1" ht="22.2" customHeight="1">
      <c r="A106" s="40"/>
      <c r="B106" s="41"/>
      <c r="C106" s="206" t="s">
        <v>142</v>
      </c>
      <c r="D106" s="206" t="s">
        <v>137</v>
      </c>
      <c r="E106" s="207" t="s">
        <v>154</v>
      </c>
      <c r="F106" s="208" t="s">
        <v>155</v>
      </c>
      <c r="G106" s="209" t="s">
        <v>156</v>
      </c>
      <c r="H106" s="210">
        <v>4.7999999999999998</v>
      </c>
      <c r="I106" s="211"/>
      <c r="J106" s="212">
        <f>ROUND(I106*H106,2)</f>
        <v>0</v>
      </c>
      <c r="K106" s="208" t="s">
        <v>141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0.061969999999999997</v>
      </c>
      <c r="R106" s="215">
        <f>Q106*H106</f>
        <v>0.297456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81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79</v>
      </c>
      <c r="BK106" s="218">
        <f>ROUND(I106*H106,2)</f>
        <v>0</v>
      </c>
      <c r="BL106" s="19" t="s">
        <v>142</v>
      </c>
      <c r="BM106" s="217" t="s">
        <v>157</v>
      </c>
    </row>
    <row r="107" s="2" customFormat="1">
      <c r="A107" s="40"/>
      <c r="B107" s="41"/>
      <c r="C107" s="42"/>
      <c r="D107" s="219" t="s">
        <v>144</v>
      </c>
      <c r="E107" s="42"/>
      <c r="F107" s="220" t="s">
        <v>158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144</v>
      </c>
      <c r="AU107" s="19" t="s">
        <v>81</v>
      </c>
    </row>
    <row r="108" s="13" customFormat="1">
      <c r="A108" s="13"/>
      <c r="B108" s="224"/>
      <c r="C108" s="225"/>
      <c r="D108" s="226" t="s">
        <v>159</v>
      </c>
      <c r="E108" s="227" t="s">
        <v>19</v>
      </c>
      <c r="F108" s="228" t="s">
        <v>160</v>
      </c>
      <c r="G108" s="225"/>
      <c r="H108" s="229">
        <v>4.7999999999999998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159</v>
      </c>
      <c r="AU108" s="235" t="s">
        <v>81</v>
      </c>
      <c r="AV108" s="13" t="s">
        <v>81</v>
      </c>
      <c r="AW108" s="13" t="s">
        <v>32</v>
      </c>
      <c r="AX108" s="13" t="s">
        <v>79</v>
      </c>
      <c r="AY108" s="235" t="s">
        <v>134</v>
      </c>
    </row>
    <row r="109" s="2" customFormat="1" ht="22.2" customHeight="1">
      <c r="A109" s="40"/>
      <c r="B109" s="41"/>
      <c r="C109" s="206" t="s">
        <v>161</v>
      </c>
      <c r="D109" s="206" t="s">
        <v>137</v>
      </c>
      <c r="E109" s="207" t="s">
        <v>162</v>
      </c>
      <c r="F109" s="208" t="s">
        <v>163</v>
      </c>
      <c r="G109" s="209" t="s">
        <v>156</v>
      </c>
      <c r="H109" s="210">
        <v>216.12000000000001</v>
      </c>
      <c r="I109" s="211"/>
      <c r="J109" s="212">
        <f>ROUND(I109*H109,2)</f>
        <v>0</v>
      </c>
      <c r="K109" s="208" t="s">
        <v>141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0.061719999999999997</v>
      </c>
      <c r="R109" s="215">
        <f>Q109*H109</f>
        <v>13.3389264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142</v>
      </c>
      <c r="AT109" s="217" t="s">
        <v>137</v>
      </c>
      <c r="AU109" s="217" t="s">
        <v>81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142</v>
      </c>
      <c r="BM109" s="217" t="s">
        <v>164</v>
      </c>
    </row>
    <row r="110" s="2" customFormat="1">
      <c r="A110" s="40"/>
      <c r="B110" s="41"/>
      <c r="C110" s="42"/>
      <c r="D110" s="219" t="s">
        <v>144</v>
      </c>
      <c r="E110" s="42"/>
      <c r="F110" s="220" t="s">
        <v>165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144</v>
      </c>
      <c r="AU110" s="19" t="s">
        <v>81</v>
      </c>
    </row>
    <row r="111" s="13" customFormat="1">
      <c r="A111" s="13"/>
      <c r="B111" s="224"/>
      <c r="C111" s="225"/>
      <c r="D111" s="226" t="s">
        <v>159</v>
      </c>
      <c r="E111" s="227" t="s">
        <v>19</v>
      </c>
      <c r="F111" s="228" t="s">
        <v>166</v>
      </c>
      <c r="G111" s="225"/>
      <c r="H111" s="229">
        <v>65.519999999999996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159</v>
      </c>
      <c r="AU111" s="235" t="s">
        <v>81</v>
      </c>
      <c r="AV111" s="13" t="s">
        <v>81</v>
      </c>
      <c r="AW111" s="13" t="s">
        <v>32</v>
      </c>
      <c r="AX111" s="13" t="s">
        <v>71</v>
      </c>
      <c r="AY111" s="235" t="s">
        <v>134</v>
      </c>
    </row>
    <row r="112" s="13" customFormat="1">
      <c r="A112" s="13"/>
      <c r="B112" s="224"/>
      <c r="C112" s="225"/>
      <c r="D112" s="226" t="s">
        <v>159</v>
      </c>
      <c r="E112" s="227" t="s">
        <v>19</v>
      </c>
      <c r="F112" s="228" t="s">
        <v>167</v>
      </c>
      <c r="G112" s="225"/>
      <c r="H112" s="229">
        <v>42.600000000000001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159</v>
      </c>
      <c r="AU112" s="235" t="s">
        <v>81</v>
      </c>
      <c r="AV112" s="13" t="s">
        <v>81</v>
      </c>
      <c r="AW112" s="13" t="s">
        <v>32</v>
      </c>
      <c r="AX112" s="13" t="s">
        <v>71</v>
      </c>
      <c r="AY112" s="235" t="s">
        <v>134</v>
      </c>
    </row>
    <row r="113" s="13" customFormat="1">
      <c r="A113" s="13"/>
      <c r="B113" s="224"/>
      <c r="C113" s="225"/>
      <c r="D113" s="226" t="s">
        <v>159</v>
      </c>
      <c r="E113" s="227" t="s">
        <v>19</v>
      </c>
      <c r="F113" s="228" t="s">
        <v>168</v>
      </c>
      <c r="G113" s="225"/>
      <c r="H113" s="229">
        <v>108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159</v>
      </c>
      <c r="AU113" s="235" t="s">
        <v>81</v>
      </c>
      <c r="AV113" s="13" t="s">
        <v>81</v>
      </c>
      <c r="AW113" s="13" t="s">
        <v>32</v>
      </c>
      <c r="AX113" s="13" t="s">
        <v>71</v>
      </c>
      <c r="AY113" s="235" t="s">
        <v>134</v>
      </c>
    </row>
    <row r="114" s="14" customFormat="1">
      <c r="A114" s="14"/>
      <c r="B114" s="236"/>
      <c r="C114" s="237"/>
      <c r="D114" s="226" t="s">
        <v>159</v>
      </c>
      <c r="E114" s="238" t="s">
        <v>19</v>
      </c>
      <c r="F114" s="239" t="s">
        <v>169</v>
      </c>
      <c r="G114" s="237"/>
      <c r="H114" s="240">
        <v>216.12000000000001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159</v>
      </c>
      <c r="AU114" s="246" t="s">
        <v>81</v>
      </c>
      <c r="AV114" s="14" t="s">
        <v>142</v>
      </c>
      <c r="AW114" s="14" t="s">
        <v>32</v>
      </c>
      <c r="AX114" s="14" t="s">
        <v>79</v>
      </c>
      <c r="AY114" s="246" t="s">
        <v>134</v>
      </c>
    </row>
    <row r="115" s="2" customFormat="1" ht="14.4" customHeight="1">
      <c r="A115" s="40"/>
      <c r="B115" s="41"/>
      <c r="C115" s="206" t="s">
        <v>170</v>
      </c>
      <c r="D115" s="206" t="s">
        <v>137</v>
      </c>
      <c r="E115" s="207" t="s">
        <v>171</v>
      </c>
      <c r="F115" s="208" t="s">
        <v>172</v>
      </c>
      <c r="G115" s="209" t="s">
        <v>173</v>
      </c>
      <c r="H115" s="210">
        <v>21.600000000000001</v>
      </c>
      <c r="I115" s="211"/>
      <c r="J115" s="212">
        <f>ROUND(I115*H115,2)</f>
        <v>0</v>
      </c>
      <c r="K115" s="208" t="s">
        <v>141</v>
      </c>
      <c r="L115" s="46"/>
      <c r="M115" s="213" t="s">
        <v>19</v>
      </c>
      <c r="N115" s="214" t="s">
        <v>42</v>
      </c>
      <c r="O115" s="86"/>
      <c r="P115" s="215">
        <f>O115*H115</f>
        <v>0</v>
      </c>
      <c r="Q115" s="215">
        <v>0.00012999999999999999</v>
      </c>
      <c r="R115" s="215">
        <f>Q115*H115</f>
        <v>0.0028079999999999997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142</v>
      </c>
      <c r="AT115" s="217" t="s">
        <v>137</v>
      </c>
      <c r="AU115" s="217" t="s">
        <v>81</v>
      </c>
      <c r="AY115" s="19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142</v>
      </c>
      <c r="BM115" s="217" t="s">
        <v>174</v>
      </c>
    </row>
    <row r="116" s="2" customFormat="1">
      <c r="A116" s="40"/>
      <c r="B116" s="41"/>
      <c r="C116" s="42"/>
      <c r="D116" s="219" t="s">
        <v>144</v>
      </c>
      <c r="E116" s="42"/>
      <c r="F116" s="220" t="s">
        <v>175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144</v>
      </c>
      <c r="AU116" s="19" t="s">
        <v>81</v>
      </c>
    </row>
    <row r="117" s="2" customFormat="1" ht="14.4" customHeight="1">
      <c r="A117" s="40"/>
      <c r="B117" s="41"/>
      <c r="C117" s="206" t="s">
        <v>176</v>
      </c>
      <c r="D117" s="206" t="s">
        <v>137</v>
      </c>
      <c r="E117" s="207" t="s">
        <v>177</v>
      </c>
      <c r="F117" s="208" t="s">
        <v>178</v>
      </c>
      <c r="G117" s="209" t="s">
        <v>173</v>
      </c>
      <c r="H117" s="210">
        <v>43.799999999999997</v>
      </c>
      <c r="I117" s="211"/>
      <c r="J117" s="212">
        <f>ROUND(I117*H117,2)</f>
        <v>0</v>
      </c>
      <c r="K117" s="208" t="s">
        <v>141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0.00020000000000000001</v>
      </c>
      <c r="R117" s="215">
        <f>Q117*H117</f>
        <v>0.0087600000000000004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142</v>
      </c>
      <c r="AT117" s="217" t="s">
        <v>137</v>
      </c>
      <c r="AU117" s="217" t="s">
        <v>81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142</v>
      </c>
      <c r="BM117" s="217" t="s">
        <v>179</v>
      </c>
    </row>
    <row r="118" s="2" customFormat="1">
      <c r="A118" s="40"/>
      <c r="B118" s="41"/>
      <c r="C118" s="42"/>
      <c r="D118" s="219" t="s">
        <v>144</v>
      </c>
      <c r="E118" s="42"/>
      <c r="F118" s="220" t="s">
        <v>180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144</v>
      </c>
      <c r="AU118" s="19" t="s">
        <v>81</v>
      </c>
    </row>
    <row r="119" s="12" customFormat="1" ht="22.8" customHeight="1">
      <c r="A119" s="12"/>
      <c r="B119" s="190"/>
      <c r="C119" s="191"/>
      <c r="D119" s="192" t="s">
        <v>70</v>
      </c>
      <c r="E119" s="204" t="s">
        <v>170</v>
      </c>
      <c r="F119" s="204" t="s">
        <v>181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SUM(P120:P163)</f>
        <v>0</v>
      </c>
      <c r="Q119" s="198"/>
      <c r="R119" s="199">
        <f>SUM(R120:R163)</f>
        <v>4.8777879999999998</v>
      </c>
      <c r="S119" s="198"/>
      <c r="T119" s="200">
        <f>SUM(T120:T163)</f>
        <v>0.002784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79</v>
      </c>
      <c r="AT119" s="202" t="s">
        <v>70</v>
      </c>
      <c r="AU119" s="202" t="s">
        <v>79</v>
      </c>
      <c r="AY119" s="201" t="s">
        <v>134</v>
      </c>
      <c r="BK119" s="203">
        <f>SUM(BK120:BK163)</f>
        <v>0</v>
      </c>
    </row>
    <row r="120" s="2" customFormat="1" ht="14.4" customHeight="1">
      <c r="A120" s="40"/>
      <c r="B120" s="41"/>
      <c r="C120" s="206" t="s">
        <v>182</v>
      </c>
      <c r="D120" s="206" t="s">
        <v>137</v>
      </c>
      <c r="E120" s="207" t="s">
        <v>183</v>
      </c>
      <c r="F120" s="208" t="s">
        <v>184</v>
      </c>
      <c r="G120" s="209" t="s">
        <v>156</v>
      </c>
      <c r="H120" s="210">
        <v>61.880000000000003</v>
      </c>
      <c r="I120" s="211"/>
      <c r="J120" s="212">
        <f>ROUND(I120*H120,2)</f>
        <v>0</v>
      </c>
      <c r="K120" s="208" t="s">
        <v>141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0.00025999999999999998</v>
      </c>
      <c r="R120" s="215">
        <f>Q120*H120</f>
        <v>0.0160888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142</v>
      </c>
      <c r="AT120" s="217" t="s">
        <v>137</v>
      </c>
      <c r="AU120" s="217" t="s">
        <v>81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142</v>
      </c>
      <c r="BM120" s="217" t="s">
        <v>185</v>
      </c>
    </row>
    <row r="121" s="2" customFormat="1">
      <c r="A121" s="40"/>
      <c r="B121" s="41"/>
      <c r="C121" s="42"/>
      <c r="D121" s="219" t="s">
        <v>144</v>
      </c>
      <c r="E121" s="42"/>
      <c r="F121" s="220" t="s">
        <v>186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144</v>
      </c>
      <c r="AU121" s="19" t="s">
        <v>81</v>
      </c>
    </row>
    <row r="122" s="13" customFormat="1">
      <c r="A122" s="13"/>
      <c r="B122" s="224"/>
      <c r="C122" s="225"/>
      <c r="D122" s="226" t="s">
        <v>159</v>
      </c>
      <c r="E122" s="227" t="s">
        <v>19</v>
      </c>
      <c r="F122" s="228" t="s">
        <v>187</v>
      </c>
      <c r="G122" s="225"/>
      <c r="H122" s="229">
        <v>61.880000000000003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159</v>
      </c>
      <c r="AU122" s="235" t="s">
        <v>81</v>
      </c>
      <c r="AV122" s="13" t="s">
        <v>81</v>
      </c>
      <c r="AW122" s="13" t="s">
        <v>32</v>
      </c>
      <c r="AX122" s="13" t="s">
        <v>79</v>
      </c>
      <c r="AY122" s="235" t="s">
        <v>134</v>
      </c>
    </row>
    <row r="123" s="2" customFormat="1" ht="14.4" customHeight="1">
      <c r="A123" s="40"/>
      <c r="B123" s="41"/>
      <c r="C123" s="206" t="s">
        <v>188</v>
      </c>
      <c r="D123" s="206" t="s">
        <v>137</v>
      </c>
      <c r="E123" s="207" t="s">
        <v>189</v>
      </c>
      <c r="F123" s="208" t="s">
        <v>190</v>
      </c>
      <c r="G123" s="209" t="s">
        <v>156</v>
      </c>
      <c r="H123" s="210">
        <v>61.880000000000003</v>
      </c>
      <c r="I123" s="211"/>
      <c r="J123" s="212">
        <f>ROUND(I123*H123,2)</f>
        <v>0</v>
      </c>
      <c r="K123" s="208" t="s">
        <v>141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0.0040000000000000001</v>
      </c>
      <c r="R123" s="215">
        <f>Q123*H123</f>
        <v>0.24752000000000002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142</v>
      </c>
      <c r="AT123" s="217" t="s">
        <v>137</v>
      </c>
      <c r="AU123" s="217" t="s">
        <v>81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142</v>
      </c>
      <c r="BM123" s="217" t="s">
        <v>191</v>
      </c>
    </row>
    <row r="124" s="2" customFormat="1">
      <c r="A124" s="40"/>
      <c r="B124" s="41"/>
      <c r="C124" s="42"/>
      <c r="D124" s="219" t="s">
        <v>144</v>
      </c>
      <c r="E124" s="42"/>
      <c r="F124" s="220" t="s">
        <v>192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81</v>
      </c>
    </row>
    <row r="125" s="2" customFormat="1" ht="14.4" customHeight="1">
      <c r="A125" s="40"/>
      <c r="B125" s="41"/>
      <c r="C125" s="206" t="s">
        <v>193</v>
      </c>
      <c r="D125" s="206" t="s">
        <v>137</v>
      </c>
      <c r="E125" s="207" t="s">
        <v>194</v>
      </c>
      <c r="F125" s="208" t="s">
        <v>195</v>
      </c>
      <c r="G125" s="209" t="s">
        <v>156</v>
      </c>
      <c r="H125" s="210">
        <v>825.36000000000001</v>
      </c>
      <c r="I125" s="211"/>
      <c r="J125" s="212">
        <f>ROUND(I125*H125,2)</f>
        <v>0</v>
      </c>
      <c r="K125" s="208" t="s">
        <v>141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0.00025999999999999998</v>
      </c>
      <c r="R125" s="215">
        <f>Q125*H125</f>
        <v>0.2145936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142</v>
      </c>
      <c r="AT125" s="217" t="s">
        <v>137</v>
      </c>
      <c r="AU125" s="217" t="s">
        <v>81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142</v>
      </c>
      <c r="BM125" s="217" t="s">
        <v>196</v>
      </c>
    </row>
    <row r="126" s="2" customFormat="1">
      <c r="A126" s="40"/>
      <c r="B126" s="41"/>
      <c r="C126" s="42"/>
      <c r="D126" s="219" t="s">
        <v>144</v>
      </c>
      <c r="E126" s="42"/>
      <c r="F126" s="220" t="s">
        <v>197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144</v>
      </c>
      <c r="AU126" s="19" t="s">
        <v>81</v>
      </c>
    </row>
    <row r="127" s="15" customFormat="1">
      <c r="A127" s="15"/>
      <c r="B127" s="247"/>
      <c r="C127" s="248"/>
      <c r="D127" s="226" t="s">
        <v>159</v>
      </c>
      <c r="E127" s="249" t="s">
        <v>19</v>
      </c>
      <c r="F127" s="250" t="s">
        <v>198</v>
      </c>
      <c r="G127" s="248"/>
      <c r="H127" s="249" t="s">
        <v>19</v>
      </c>
      <c r="I127" s="251"/>
      <c r="J127" s="248"/>
      <c r="K127" s="248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159</v>
      </c>
      <c r="AU127" s="256" t="s">
        <v>81</v>
      </c>
      <c r="AV127" s="15" t="s">
        <v>79</v>
      </c>
      <c r="AW127" s="15" t="s">
        <v>32</v>
      </c>
      <c r="AX127" s="15" t="s">
        <v>71</v>
      </c>
      <c r="AY127" s="256" t="s">
        <v>134</v>
      </c>
    </row>
    <row r="128" s="13" customFormat="1">
      <c r="A128" s="13"/>
      <c r="B128" s="224"/>
      <c r="C128" s="225"/>
      <c r="D128" s="226" t="s">
        <v>159</v>
      </c>
      <c r="E128" s="227" t="s">
        <v>19</v>
      </c>
      <c r="F128" s="228" t="s">
        <v>199</v>
      </c>
      <c r="G128" s="225"/>
      <c r="H128" s="229">
        <v>515.88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159</v>
      </c>
      <c r="AU128" s="235" t="s">
        <v>81</v>
      </c>
      <c r="AV128" s="13" t="s">
        <v>81</v>
      </c>
      <c r="AW128" s="13" t="s">
        <v>32</v>
      </c>
      <c r="AX128" s="13" t="s">
        <v>71</v>
      </c>
      <c r="AY128" s="235" t="s">
        <v>134</v>
      </c>
    </row>
    <row r="129" s="13" customFormat="1">
      <c r="A129" s="13"/>
      <c r="B129" s="224"/>
      <c r="C129" s="225"/>
      <c r="D129" s="226" t="s">
        <v>159</v>
      </c>
      <c r="E129" s="227" t="s">
        <v>19</v>
      </c>
      <c r="F129" s="228" t="s">
        <v>200</v>
      </c>
      <c r="G129" s="225"/>
      <c r="H129" s="229">
        <v>251.28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159</v>
      </c>
      <c r="AU129" s="235" t="s">
        <v>81</v>
      </c>
      <c r="AV129" s="13" t="s">
        <v>81</v>
      </c>
      <c r="AW129" s="13" t="s">
        <v>32</v>
      </c>
      <c r="AX129" s="13" t="s">
        <v>71</v>
      </c>
      <c r="AY129" s="235" t="s">
        <v>134</v>
      </c>
    </row>
    <row r="130" s="13" customFormat="1">
      <c r="A130" s="13"/>
      <c r="B130" s="224"/>
      <c r="C130" s="225"/>
      <c r="D130" s="226" t="s">
        <v>159</v>
      </c>
      <c r="E130" s="227" t="s">
        <v>19</v>
      </c>
      <c r="F130" s="228" t="s">
        <v>201</v>
      </c>
      <c r="G130" s="225"/>
      <c r="H130" s="229">
        <v>125.40000000000001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159</v>
      </c>
      <c r="AU130" s="235" t="s">
        <v>81</v>
      </c>
      <c r="AV130" s="13" t="s">
        <v>81</v>
      </c>
      <c r="AW130" s="13" t="s">
        <v>32</v>
      </c>
      <c r="AX130" s="13" t="s">
        <v>71</v>
      </c>
      <c r="AY130" s="235" t="s">
        <v>134</v>
      </c>
    </row>
    <row r="131" s="15" customFormat="1">
      <c r="A131" s="15"/>
      <c r="B131" s="247"/>
      <c r="C131" s="248"/>
      <c r="D131" s="226" t="s">
        <v>159</v>
      </c>
      <c r="E131" s="249" t="s">
        <v>19</v>
      </c>
      <c r="F131" s="250" t="s">
        <v>202</v>
      </c>
      <c r="G131" s="248"/>
      <c r="H131" s="249" t="s">
        <v>19</v>
      </c>
      <c r="I131" s="251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159</v>
      </c>
      <c r="AU131" s="256" t="s">
        <v>81</v>
      </c>
      <c r="AV131" s="15" t="s">
        <v>79</v>
      </c>
      <c r="AW131" s="15" t="s">
        <v>32</v>
      </c>
      <c r="AX131" s="15" t="s">
        <v>71</v>
      </c>
      <c r="AY131" s="256" t="s">
        <v>134</v>
      </c>
    </row>
    <row r="132" s="13" customFormat="1">
      <c r="A132" s="13"/>
      <c r="B132" s="224"/>
      <c r="C132" s="225"/>
      <c r="D132" s="226" t="s">
        <v>159</v>
      </c>
      <c r="E132" s="227" t="s">
        <v>19</v>
      </c>
      <c r="F132" s="228" t="s">
        <v>203</v>
      </c>
      <c r="G132" s="225"/>
      <c r="H132" s="229">
        <v>-35.640000000000001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159</v>
      </c>
      <c r="AU132" s="235" t="s">
        <v>81</v>
      </c>
      <c r="AV132" s="13" t="s">
        <v>81</v>
      </c>
      <c r="AW132" s="13" t="s">
        <v>32</v>
      </c>
      <c r="AX132" s="13" t="s">
        <v>71</v>
      </c>
      <c r="AY132" s="235" t="s">
        <v>134</v>
      </c>
    </row>
    <row r="133" s="13" customFormat="1">
      <c r="A133" s="13"/>
      <c r="B133" s="224"/>
      <c r="C133" s="225"/>
      <c r="D133" s="226" t="s">
        <v>159</v>
      </c>
      <c r="E133" s="227" t="s">
        <v>19</v>
      </c>
      <c r="F133" s="228" t="s">
        <v>204</v>
      </c>
      <c r="G133" s="225"/>
      <c r="H133" s="229">
        <v>-5.5099999999999998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159</v>
      </c>
      <c r="AU133" s="235" t="s">
        <v>81</v>
      </c>
      <c r="AV133" s="13" t="s">
        <v>81</v>
      </c>
      <c r="AW133" s="13" t="s">
        <v>32</v>
      </c>
      <c r="AX133" s="13" t="s">
        <v>71</v>
      </c>
      <c r="AY133" s="235" t="s">
        <v>134</v>
      </c>
    </row>
    <row r="134" s="13" customFormat="1">
      <c r="A134" s="13"/>
      <c r="B134" s="224"/>
      <c r="C134" s="225"/>
      <c r="D134" s="226" t="s">
        <v>159</v>
      </c>
      <c r="E134" s="227" t="s">
        <v>19</v>
      </c>
      <c r="F134" s="228" t="s">
        <v>205</v>
      </c>
      <c r="G134" s="225"/>
      <c r="H134" s="229">
        <v>-5.25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159</v>
      </c>
      <c r="AU134" s="235" t="s">
        <v>81</v>
      </c>
      <c r="AV134" s="13" t="s">
        <v>81</v>
      </c>
      <c r="AW134" s="13" t="s">
        <v>32</v>
      </c>
      <c r="AX134" s="13" t="s">
        <v>71</v>
      </c>
      <c r="AY134" s="235" t="s">
        <v>134</v>
      </c>
    </row>
    <row r="135" s="13" customFormat="1">
      <c r="A135" s="13"/>
      <c r="B135" s="224"/>
      <c r="C135" s="225"/>
      <c r="D135" s="226" t="s">
        <v>159</v>
      </c>
      <c r="E135" s="227" t="s">
        <v>19</v>
      </c>
      <c r="F135" s="228" t="s">
        <v>206</v>
      </c>
      <c r="G135" s="225"/>
      <c r="H135" s="229">
        <v>-20.800000000000001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159</v>
      </c>
      <c r="AU135" s="235" t="s">
        <v>81</v>
      </c>
      <c r="AV135" s="13" t="s">
        <v>81</v>
      </c>
      <c r="AW135" s="13" t="s">
        <v>32</v>
      </c>
      <c r="AX135" s="13" t="s">
        <v>71</v>
      </c>
      <c r="AY135" s="235" t="s">
        <v>134</v>
      </c>
    </row>
    <row r="136" s="14" customFormat="1">
      <c r="A136" s="14"/>
      <c r="B136" s="236"/>
      <c r="C136" s="237"/>
      <c r="D136" s="226" t="s">
        <v>159</v>
      </c>
      <c r="E136" s="238" t="s">
        <v>19</v>
      </c>
      <c r="F136" s="239" t="s">
        <v>169</v>
      </c>
      <c r="G136" s="237"/>
      <c r="H136" s="240">
        <v>825.36000000000001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159</v>
      </c>
      <c r="AU136" s="246" t="s">
        <v>81</v>
      </c>
      <c r="AV136" s="14" t="s">
        <v>142</v>
      </c>
      <c r="AW136" s="14" t="s">
        <v>32</v>
      </c>
      <c r="AX136" s="14" t="s">
        <v>79</v>
      </c>
      <c r="AY136" s="246" t="s">
        <v>134</v>
      </c>
    </row>
    <row r="137" s="2" customFormat="1" ht="19.8" customHeight="1">
      <c r="A137" s="40"/>
      <c r="B137" s="41"/>
      <c r="C137" s="206" t="s">
        <v>207</v>
      </c>
      <c r="D137" s="206" t="s">
        <v>137</v>
      </c>
      <c r="E137" s="207" t="s">
        <v>208</v>
      </c>
      <c r="F137" s="208" t="s">
        <v>209</v>
      </c>
      <c r="G137" s="209" t="s">
        <v>156</v>
      </c>
      <c r="H137" s="210">
        <v>108.12000000000001</v>
      </c>
      <c r="I137" s="211"/>
      <c r="J137" s="212">
        <f>ROUND(I137*H137,2)</f>
        <v>0</v>
      </c>
      <c r="K137" s="208" t="s">
        <v>141</v>
      </c>
      <c r="L137" s="46"/>
      <c r="M137" s="213" t="s">
        <v>19</v>
      </c>
      <c r="N137" s="214" t="s">
        <v>42</v>
      </c>
      <c r="O137" s="86"/>
      <c r="P137" s="215">
        <f>O137*H137</f>
        <v>0</v>
      </c>
      <c r="Q137" s="215">
        <v>0.0043800000000000002</v>
      </c>
      <c r="R137" s="215">
        <f>Q137*H137</f>
        <v>0.47356560000000003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142</v>
      </c>
      <c r="AT137" s="217" t="s">
        <v>137</v>
      </c>
      <c r="AU137" s="217" t="s">
        <v>81</v>
      </c>
      <c r="AY137" s="19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79</v>
      </c>
      <c r="BK137" s="218">
        <f>ROUND(I137*H137,2)</f>
        <v>0</v>
      </c>
      <c r="BL137" s="19" t="s">
        <v>142</v>
      </c>
      <c r="BM137" s="217" t="s">
        <v>210</v>
      </c>
    </row>
    <row r="138" s="2" customFormat="1">
      <c r="A138" s="40"/>
      <c r="B138" s="41"/>
      <c r="C138" s="42"/>
      <c r="D138" s="219" t="s">
        <v>144</v>
      </c>
      <c r="E138" s="42"/>
      <c r="F138" s="220" t="s">
        <v>211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144</v>
      </c>
      <c r="AU138" s="19" t="s">
        <v>81</v>
      </c>
    </row>
    <row r="139" s="2" customFormat="1" ht="14.4" customHeight="1">
      <c r="A139" s="40"/>
      <c r="B139" s="41"/>
      <c r="C139" s="206" t="s">
        <v>212</v>
      </c>
      <c r="D139" s="206" t="s">
        <v>137</v>
      </c>
      <c r="E139" s="207" t="s">
        <v>213</v>
      </c>
      <c r="F139" s="208" t="s">
        <v>214</v>
      </c>
      <c r="G139" s="209" t="s">
        <v>156</v>
      </c>
      <c r="H139" s="210">
        <v>739.15999999999997</v>
      </c>
      <c r="I139" s="211"/>
      <c r="J139" s="212">
        <f>ROUND(I139*H139,2)</f>
        <v>0</v>
      </c>
      <c r="K139" s="208" t="s">
        <v>141</v>
      </c>
      <c r="L139" s="46"/>
      <c r="M139" s="213" t="s">
        <v>19</v>
      </c>
      <c r="N139" s="214" t="s">
        <v>42</v>
      </c>
      <c r="O139" s="86"/>
      <c r="P139" s="215">
        <f>O139*H139</f>
        <v>0</v>
      </c>
      <c r="Q139" s="215">
        <v>0.0040000000000000001</v>
      </c>
      <c r="R139" s="215">
        <f>Q139*H139</f>
        <v>2.9566399999999997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142</v>
      </c>
      <c r="AT139" s="217" t="s">
        <v>137</v>
      </c>
      <c r="AU139" s="217" t="s">
        <v>81</v>
      </c>
      <c r="AY139" s="19" t="s">
        <v>134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142</v>
      </c>
      <c r="BM139" s="217" t="s">
        <v>215</v>
      </c>
    </row>
    <row r="140" s="2" customFormat="1">
      <c r="A140" s="40"/>
      <c r="B140" s="41"/>
      <c r="C140" s="42"/>
      <c r="D140" s="219" t="s">
        <v>144</v>
      </c>
      <c r="E140" s="42"/>
      <c r="F140" s="220" t="s">
        <v>216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144</v>
      </c>
      <c r="AU140" s="19" t="s">
        <v>81</v>
      </c>
    </row>
    <row r="141" s="13" customFormat="1">
      <c r="A141" s="13"/>
      <c r="B141" s="224"/>
      <c r="C141" s="225"/>
      <c r="D141" s="226" t="s">
        <v>159</v>
      </c>
      <c r="E141" s="227" t="s">
        <v>19</v>
      </c>
      <c r="F141" s="228" t="s">
        <v>217</v>
      </c>
      <c r="G141" s="225"/>
      <c r="H141" s="229">
        <v>825.36000000000001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159</v>
      </c>
      <c r="AU141" s="235" t="s">
        <v>81</v>
      </c>
      <c r="AV141" s="13" t="s">
        <v>81</v>
      </c>
      <c r="AW141" s="13" t="s">
        <v>32</v>
      </c>
      <c r="AX141" s="13" t="s">
        <v>71</v>
      </c>
      <c r="AY141" s="235" t="s">
        <v>134</v>
      </c>
    </row>
    <row r="142" s="15" customFormat="1">
      <c r="A142" s="15"/>
      <c r="B142" s="247"/>
      <c r="C142" s="248"/>
      <c r="D142" s="226" t="s">
        <v>159</v>
      </c>
      <c r="E142" s="249" t="s">
        <v>19</v>
      </c>
      <c r="F142" s="250" t="s">
        <v>218</v>
      </c>
      <c r="G142" s="248"/>
      <c r="H142" s="249" t="s">
        <v>19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159</v>
      </c>
      <c r="AU142" s="256" t="s">
        <v>81</v>
      </c>
      <c r="AV142" s="15" t="s">
        <v>79</v>
      </c>
      <c r="AW142" s="15" t="s">
        <v>32</v>
      </c>
      <c r="AX142" s="15" t="s">
        <v>71</v>
      </c>
      <c r="AY142" s="256" t="s">
        <v>134</v>
      </c>
    </row>
    <row r="143" s="13" customFormat="1">
      <c r="A143" s="13"/>
      <c r="B143" s="224"/>
      <c r="C143" s="225"/>
      <c r="D143" s="226" t="s">
        <v>159</v>
      </c>
      <c r="E143" s="227" t="s">
        <v>19</v>
      </c>
      <c r="F143" s="228" t="s">
        <v>219</v>
      </c>
      <c r="G143" s="225"/>
      <c r="H143" s="229">
        <v>-86.200000000000003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159</v>
      </c>
      <c r="AU143" s="235" t="s">
        <v>81</v>
      </c>
      <c r="AV143" s="13" t="s">
        <v>81</v>
      </c>
      <c r="AW143" s="13" t="s">
        <v>32</v>
      </c>
      <c r="AX143" s="13" t="s">
        <v>71</v>
      </c>
      <c r="AY143" s="235" t="s">
        <v>134</v>
      </c>
    </row>
    <row r="144" s="14" customFormat="1">
      <c r="A144" s="14"/>
      <c r="B144" s="236"/>
      <c r="C144" s="237"/>
      <c r="D144" s="226" t="s">
        <v>159</v>
      </c>
      <c r="E144" s="238" t="s">
        <v>19</v>
      </c>
      <c r="F144" s="239" t="s">
        <v>169</v>
      </c>
      <c r="G144" s="237"/>
      <c r="H144" s="240">
        <v>739.15999999999997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159</v>
      </c>
      <c r="AU144" s="246" t="s">
        <v>81</v>
      </c>
      <c r="AV144" s="14" t="s">
        <v>142</v>
      </c>
      <c r="AW144" s="14" t="s">
        <v>32</v>
      </c>
      <c r="AX144" s="14" t="s">
        <v>79</v>
      </c>
      <c r="AY144" s="246" t="s">
        <v>134</v>
      </c>
    </row>
    <row r="145" s="2" customFormat="1" ht="22.2" customHeight="1">
      <c r="A145" s="40"/>
      <c r="B145" s="41"/>
      <c r="C145" s="206" t="s">
        <v>220</v>
      </c>
      <c r="D145" s="206" t="s">
        <v>137</v>
      </c>
      <c r="E145" s="207" t="s">
        <v>221</v>
      </c>
      <c r="F145" s="208" t="s">
        <v>222</v>
      </c>
      <c r="G145" s="209" t="s">
        <v>156</v>
      </c>
      <c r="H145" s="210">
        <v>86.200000000000003</v>
      </c>
      <c r="I145" s="211"/>
      <c r="J145" s="212">
        <f>ROUND(I145*H145,2)</f>
        <v>0</v>
      </c>
      <c r="K145" s="208" t="s">
        <v>141</v>
      </c>
      <c r="L145" s="46"/>
      <c r="M145" s="213" t="s">
        <v>19</v>
      </c>
      <c r="N145" s="214" t="s">
        <v>42</v>
      </c>
      <c r="O145" s="86"/>
      <c r="P145" s="215">
        <f>O145*H145</f>
        <v>0</v>
      </c>
      <c r="Q145" s="215">
        <v>0.0065599999999999999</v>
      </c>
      <c r="R145" s="215">
        <f>Q145*H145</f>
        <v>0.56547199999999997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142</v>
      </c>
      <c r="AT145" s="217" t="s">
        <v>137</v>
      </c>
      <c r="AU145" s="217" t="s">
        <v>81</v>
      </c>
      <c r="AY145" s="19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79</v>
      </c>
      <c r="BK145" s="218">
        <f>ROUND(I145*H145,2)</f>
        <v>0</v>
      </c>
      <c r="BL145" s="19" t="s">
        <v>142</v>
      </c>
      <c r="BM145" s="217" t="s">
        <v>223</v>
      </c>
    </row>
    <row r="146" s="2" customFormat="1">
      <c r="A146" s="40"/>
      <c r="B146" s="41"/>
      <c r="C146" s="42"/>
      <c r="D146" s="219" t="s">
        <v>144</v>
      </c>
      <c r="E146" s="42"/>
      <c r="F146" s="220" t="s">
        <v>224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144</v>
      </c>
      <c r="AU146" s="19" t="s">
        <v>81</v>
      </c>
    </row>
    <row r="147" s="13" customFormat="1">
      <c r="A147" s="13"/>
      <c r="B147" s="224"/>
      <c r="C147" s="225"/>
      <c r="D147" s="226" t="s">
        <v>159</v>
      </c>
      <c r="E147" s="227" t="s">
        <v>19</v>
      </c>
      <c r="F147" s="228" t="s">
        <v>225</v>
      </c>
      <c r="G147" s="225"/>
      <c r="H147" s="229">
        <v>89.400000000000006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159</v>
      </c>
      <c r="AU147" s="235" t="s">
        <v>81</v>
      </c>
      <c r="AV147" s="13" t="s">
        <v>81</v>
      </c>
      <c r="AW147" s="13" t="s">
        <v>32</v>
      </c>
      <c r="AX147" s="13" t="s">
        <v>71</v>
      </c>
      <c r="AY147" s="235" t="s">
        <v>134</v>
      </c>
    </row>
    <row r="148" s="13" customFormat="1">
      <c r="A148" s="13"/>
      <c r="B148" s="224"/>
      <c r="C148" s="225"/>
      <c r="D148" s="226" t="s">
        <v>159</v>
      </c>
      <c r="E148" s="227" t="s">
        <v>19</v>
      </c>
      <c r="F148" s="228" t="s">
        <v>226</v>
      </c>
      <c r="G148" s="225"/>
      <c r="H148" s="229">
        <v>-3.2000000000000002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159</v>
      </c>
      <c r="AU148" s="235" t="s">
        <v>81</v>
      </c>
      <c r="AV148" s="13" t="s">
        <v>81</v>
      </c>
      <c r="AW148" s="13" t="s">
        <v>32</v>
      </c>
      <c r="AX148" s="13" t="s">
        <v>71</v>
      </c>
      <c r="AY148" s="235" t="s">
        <v>134</v>
      </c>
    </row>
    <row r="149" s="14" customFormat="1">
      <c r="A149" s="14"/>
      <c r="B149" s="236"/>
      <c r="C149" s="237"/>
      <c r="D149" s="226" t="s">
        <v>159</v>
      </c>
      <c r="E149" s="238" t="s">
        <v>19</v>
      </c>
      <c r="F149" s="239" t="s">
        <v>169</v>
      </c>
      <c r="G149" s="237"/>
      <c r="H149" s="240">
        <v>86.200000000000003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159</v>
      </c>
      <c r="AU149" s="246" t="s">
        <v>81</v>
      </c>
      <c r="AV149" s="14" t="s">
        <v>142</v>
      </c>
      <c r="AW149" s="14" t="s">
        <v>32</v>
      </c>
      <c r="AX149" s="14" t="s">
        <v>79</v>
      </c>
      <c r="AY149" s="246" t="s">
        <v>134</v>
      </c>
    </row>
    <row r="150" s="2" customFormat="1" ht="30" customHeight="1">
      <c r="A150" s="40"/>
      <c r="B150" s="41"/>
      <c r="C150" s="206" t="s">
        <v>227</v>
      </c>
      <c r="D150" s="206" t="s">
        <v>137</v>
      </c>
      <c r="E150" s="207" t="s">
        <v>228</v>
      </c>
      <c r="F150" s="208" t="s">
        <v>229</v>
      </c>
      <c r="G150" s="209" t="s">
        <v>156</v>
      </c>
      <c r="H150" s="210">
        <v>172.40000000000001</v>
      </c>
      <c r="I150" s="211"/>
      <c r="J150" s="212">
        <f>ROUND(I150*H150,2)</f>
        <v>0</v>
      </c>
      <c r="K150" s="208" t="s">
        <v>141</v>
      </c>
      <c r="L150" s="46"/>
      <c r="M150" s="213" t="s">
        <v>19</v>
      </c>
      <c r="N150" s="214" t="s">
        <v>42</v>
      </c>
      <c r="O150" s="86"/>
      <c r="P150" s="215">
        <f>O150*H150</f>
        <v>0</v>
      </c>
      <c r="Q150" s="215">
        <v>0.00131</v>
      </c>
      <c r="R150" s="215">
        <f>Q150*H150</f>
        <v>0.22584399999999999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142</v>
      </c>
      <c r="AT150" s="217" t="s">
        <v>137</v>
      </c>
      <c r="AU150" s="217" t="s">
        <v>81</v>
      </c>
      <c r="AY150" s="19" t="s">
        <v>134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142</v>
      </c>
      <c r="BM150" s="217" t="s">
        <v>230</v>
      </c>
    </row>
    <row r="151" s="2" customFormat="1">
      <c r="A151" s="40"/>
      <c r="B151" s="41"/>
      <c r="C151" s="42"/>
      <c r="D151" s="219" t="s">
        <v>144</v>
      </c>
      <c r="E151" s="42"/>
      <c r="F151" s="220" t="s">
        <v>231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144</v>
      </c>
      <c r="AU151" s="19" t="s">
        <v>81</v>
      </c>
    </row>
    <row r="152" s="13" customFormat="1">
      <c r="A152" s="13"/>
      <c r="B152" s="224"/>
      <c r="C152" s="225"/>
      <c r="D152" s="226" t="s">
        <v>159</v>
      </c>
      <c r="E152" s="225"/>
      <c r="F152" s="228" t="s">
        <v>232</v>
      </c>
      <c r="G152" s="225"/>
      <c r="H152" s="229">
        <v>172.40000000000001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159</v>
      </c>
      <c r="AU152" s="235" t="s">
        <v>81</v>
      </c>
      <c r="AV152" s="13" t="s">
        <v>81</v>
      </c>
      <c r="AW152" s="13" t="s">
        <v>4</v>
      </c>
      <c r="AX152" s="13" t="s">
        <v>79</v>
      </c>
      <c r="AY152" s="235" t="s">
        <v>134</v>
      </c>
    </row>
    <row r="153" s="2" customFormat="1" ht="19.8" customHeight="1">
      <c r="A153" s="40"/>
      <c r="B153" s="41"/>
      <c r="C153" s="206" t="s">
        <v>8</v>
      </c>
      <c r="D153" s="206" t="s">
        <v>137</v>
      </c>
      <c r="E153" s="207" t="s">
        <v>233</v>
      </c>
      <c r="F153" s="208" t="s">
        <v>234</v>
      </c>
      <c r="G153" s="209" t="s">
        <v>156</v>
      </c>
      <c r="H153" s="210">
        <v>46.399999999999999</v>
      </c>
      <c r="I153" s="211"/>
      <c r="J153" s="212">
        <f>ROUND(I153*H153,2)</f>
        <v>0</v>
      </c>
      <c r="K153" s="208" t="s">
        <v>141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0.00011</v>
      </c>
      <c r="R153" s="215">
        <f>Q153*H153</f>
        <v>0.005104</v>
      </c>
      <c r="S153" s="215">
        <v>6.0000000000000002E-05</v>
      </c>
      <c r="T153" s="216">
        <f>S153*H153</f>
        <v>0.002784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142</v>
      </c>
      <c r="AT153" s="217" t="s">
        <v>137</v>
      </c>
      <c r="AU153" s="217" t="s">
        <v>81</v>
      </c>
      <c r="AY153" s="19" t="s">
        <v>134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142</v>
      </c>
      <c r="BM153" s="217" t="s">
        <v>235</v>
      </c>
    </row>
    <row r="154" s="2" customFormat="1">
      <c r="A154" s="40"/>
      <c r="B154" s="41"/>
      <c r="C154" s="42"/>
      <c r="D154" s="219" t="s">
        <v>144</v>
      </c>
      <c r="E154" s="42"/>
      <c r="F154" s="220" t="s">
        <v>236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144</v>
      </c>
      <c r="AU154" s="19" t="s">
        <v>81</v>
      </c>
    </row>
    <row r="155" s="13" customFormat="1">
      <c r="A155" s="13"/>
      <c r="B155" s="224"/>
      <c r="C155" s="225"/>
      <c r="D155" s="226" t="s">
        <v>159</v>
      </c>
      <c r="E155" s="227" t="s">
        <v>19</v>
      </c>
      <c r="F155" s="228" t="s">
        <v>237</v>
      </c>
      <c r="G155" s="225"/>
      <c r="H155" s="229">
        <v>35.640000000000001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159</v>
      </c>
      <c r="AU155" s="235" t="s">
        <v>81</v>
      </c>
      <c r="AV155" s="13" t="s">
        <v>81</v>
      </c>
      <c r="AW155" s="13" t="s">
        <v>32</v>
      </c>
      <c r="AX155" s="13" t="s">
        <v>71</v>
      </c>
      <c r="AY155" s="235" t="s">
        <v>134</v>
      </c>
    </row>
    <row r="156" s="13" customFormat="1">
      <c r="A156" s="13"/>
      <c r="B156" s="224"/>
      <c r="C156" s="225"/>
      <c r="D156" s="226" t="s">
        <v>159</v>
      </c>
      <c r="E156" s="227" t="s">
        <v>19</v>
      </c>
      <c r="F156" s="228" t="s">
        <v>238</v>
      </c>
      <c r="G156" s="225"/>
      <c r="H156" s="229">
        <v>5.5099999999999998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159</v>
      </c>
      <c r="AU156" s="235" t="s">
        <v>81</v>
      </c>
      <c r="AV156" s="13" t="s">
        <v>81</v>
      </c>
      <c r="AW156" s="13" t="s">
        <v>32</v>
      </c>
      <c r="AX156" s="13" t="s">
        <v>71</v>
      </c>
      <c r="AY156" s="235" t="s">
        <v>134</v>
      </c>
    </row>
    <row r="157" s="13" customFormat="1">
      <c r="A157" s="13"/>
      <c r="B157" s="224"/>
      <c r="C157" s="225"/>
      <c r="D157" s="226" t="s">
        <v>159</v>
      </c>
      <c r="E157" s="227" t="s">
        <v>19</v>
      </c>
      <c r="F157" s="228" t="s">
        <v>239</v>
      </c>
      <c r="G157" s="225"/>
      <c r="H157" s="229">
        <v>5.25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159</v>
      </c>
      <c r="AU157" s="235" t="s">
        <v>81</v>
      </c>
      <c r="AV157" s="13" t="s">
        <v>81</v>
      </c>
      <c r="AW157" s="13" t="s">
        <v>32</v>
      </c>
      <c r="AX157" s="13" t="s">
        <v>71</v>
      </c>
      <c r="AY157" s="235" t="s">
        <v>134</v>
      </c>
    </row>
    <row r="158" s="14" customFormat="1">
      <c r="A158" s="14"/>
      <c r="B158" s="236"/>
      <c r="C158" s="237"/>
      <c r="D158" s="226" t="s">
        <v>159</v>
      </c>
      <c r="E158" s="238" t="s">
        <v>19</v>
      </c>
      <c r="F158" s="239" t="s">
        <v>169</v>
      </c>
      <c r="G158" s="237"/>
      <c r="H158" s="240">
        <v>46.399999999999999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159</v>
      </c>
      <c r="AU158" s="246" t="s">
        <v>81</v>
      </c>
      <c r="AV158" s="14" t="s">
        <v>142</v>
      </c>
      <c r="AW158" s="14" t="s">
        <v>32</v>
      </c>
      <c r="AX158" s="14" t="s">
        <v>79</v>
      </c>
      <c r="AY158" s="246" t="s">
        <v>134</v>
      </c>
    </row>
    <row r="159" s="2" customFormat="1" ht="14.4" customHeight="1">
      <c r="A159" s="40"/>
      <c r="B159" s="41"/>
      <c r="C159" s="206" t="s">
        <v>240</v>
      </c>
      <c r="D159" s="206" t="s">
        <v>137</v>
      </c>
      <c r="E159" s="207" t="s">
        <v>241</v>
      </c>
      <c r="F159" s="208" t="s">
        <v>242</v>
      </c>
      <c r="G159" s="209" t="s">
        <v>173</v>
      </c>
      <c r="H159" s="210">
        <v>58</v>
      </c>
      <c r="I159" s="211"/>
      <c r="J159" s="212">
        <f>ROUND(I159*H159,2)</f>
        <v>0</v>
      </c>
      <c r="K159" s="208" t="s">
        <v>141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0.0015</v>
      </c>
      <c r="R159" s="215">
        <f>Q159*H159</f>
        <v>0.087000000000000008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142</v>
      </c>
      <c r="AT159" s="217" t="s">
        <v>137</v>
      </c>
      <c r="AU159" s="217" t="s">
        <v>81</v>
      </c>
      <c r="AY159" s="19" t="s">
        <v>134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142</v>
      </c>
      <c r="BM159" s="217" t="s">
        <v>243</v>
      </c>
    </row>
    <row r="160" s="2" customFormat="1">
      <c r="A160" s="40"/>
      <c r="B160" s="41"/>
      <c r="C160" s="42"/>
      <c r="D160" s="219" t="s">
        <v>144</v>
      </c>
      <c r="E160" s="42"/>
      <c r="F160" s="220" t="s">
        <v>244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144</v>
      </c>
      <c r="AU160" s="19" t="s">
        <v>81</v>
      </c>
    </row>
    <row r="161" s="2" customFormat="1" ht="22.2" customHeight="1">
      <c r="A161" s="40"/>
      <c r="B161" s="41"/>
      <c r="C161" s="206" t="s">
        <v>245</v>
      </c>
      <c r="D161" s="206" t="s">
        <v>137</v>
      </c>
      <c r="E161" s="207" t="s">
        <v>246</v>
      </c>
      <c r="F161" s="208" t="s">
        <v>247</v>
      </c>
      <c r="G161" s="209" t="s">
        <v>140</v>
      </c>
      <c r="H161" s="210">
        <v>2</v>
      </c>
      <c r="I161" s="211"/>
      <c r="J161" s="212">
        <f>ROUND(I161*H161,2)</f>
        <v>0</v>
      </c>
      <c r="K161" s="208" t="s">
        <v>141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0.017770000000000001</v>
      </c>
      <c r="R161" s="215">
        <f>Q161*H161</f>
        <v>0.035540000000000002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142</v>
      </c>
      <c r="AT161" s="217" t="s">
        <v>137</v>
      </c>
      <c r="AU161" s="217" t="s">
        <v>81</v>
      </c>
      <c r="AY161" s="19" t="s">
        <v>134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142</v>
      </c>
      <c r="BM161" s="217" t="s">
        <v>248</v>
      </c>
    </row>
    <row r="162" s="2" customFormat="1">
      <c r="A162" s="40"/>
      <c r="B162" s="41"/>
      <c r="C162" s="42"/>
      <c r="D162" s="219" t="s">
        <v>144</v>
      </c>
      <c r="E162" s="42"/>
      <c r="F162" s="220" t="s">
        <v>249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144</v>
      </c>
      <c r="AU162" s="19" t="s">
        <v>81</v>
      </c>
    </row>
    <row r="163" s="2" customFormat="1" ht="14.4" customHeight="1">
      <c r="A163" s="40"/>
      <c r="B163" s="41"/>
      <c r="C163" s="257" t="s">
        <v>250</v>
      </c>
      <c r="D163" s="257" t="s">
        <v>251</v>
      </c>
      <c r="E163" s="258" t="s">
        <v>252</v>
      </c>
      <c r="F163" s="259" t="s">
        <v>253</v>
      </c>
      <c r="G163" s="260" t="s">
        <v>140</v>
      </c>
      <c r="H163" s="261">
        <v>2</v>
      </c>
      <c r="I163" s="262"/>
      <c r="J163" s="263">
        <f>ROUND(I163*H163,2)</f>
        <v>0</v>
      </c>
      <c r="K163" s="259" t="s">
        <v>141</v>
      </c>
      <c r="L163" s="264"/>
      <c r="M163" s="265" t="s">
        <v>19</v>
      </c>
      <c r="N163" s="266" t="s">
        <v>42</v>
      </c>
      <c r="O163" s="86"/>
      <c r="P163" s="215">
        <f>O163*H163</f>
        <v>0</v>
      </c>
      <c r="Q163" s="215">
        <v>0.02521</v>
      </c>
      <c r="R163" s="215">
        <f>Q163*H163</f>
        <v>0.05042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182</v>
      </c>
      <c r="AT163" s="217" t="s">
        <v>251</v>
      </c>
      <c r="AU163" s="217" t="s">
        <v>81</v>
      </c>
      <c r="AY163" s="19" t="s">
        <v>134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142</v>
      </c>
      <c r="BM163" s="217" t="s">
        <v>254</v>
      </c>
    </row>
    <row r="164" s="12" customFormat="1" ht="22.8" customHeight="1">
      <c r="A164" s="12"/>
      <c r="B164" s="190"/>
      <c r="C164" s="191"/>
      <c r="D164" s="192" t="s">
        <v>70</v>
      </c>
      <c r="E164" s="204" t="s">
        <v>188</v>
      </c>
      <c r="F164" s="204" t="s">
        <v>255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SUM(P165:P178)</f>
        <v>0</v>
      </c>
      <c r="Q164" s="198"/>
      <c r="R164" s="199">
        <f>SUM(R165:R178)</f>
        <v>0.08514999999999999</v>
      </c>
      <c r="S164" s="198"/>
      <c r="T164" s="200">
        <f>SUM(T165:T178)</f>
        <v>2.4032999999999998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79</v>
      </c>
      <c r="AT164" s="202" t="s">
        <v>70</v>
      </c>
      <c r="AU164" s="202" t="s">
        <v>79</v>
      </c>
      <c r="AY164" s="201" t="s">
        <v>134</v>
      </c>
      <c r="BK164" s="203">
        <f>SUM(BK165:BK178)</f>
        <v>0</v>
      </c>
    </row>
    <row r="165" s="2" customFormat="1" ht="22.2" customHeight="1">
      <c r="A165" s="40"/>
      <c r="B165" s="41"/>
      <c r="C165" s="206" t="s">
        <v>256</v>
      </c>
      <c r="D165" s="206" t="s">
        <v>137</v>
      </c>
      <c r="E165" s="207" t="s">
        <v>257</v>
      </c>
      <c r="F165" s="208" t="s">
        <v>258</v>
      </c>
      <c r="G165" s="209" t="s">
        <v>156</v>
      </c>
      <c r="H165" s="210">
        <v>655</v>
      </c>
      <c r="I165" s="211"/>
      <c r="J165" s="212">
        <f>ROUND(I165*H165,2)</f>
        <v>0</v>
      </c>
      <c r="K165" s="208" t="s">
        <v>141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0.00012999999999999999</v>
      </c>
      <c r="R165" s="215">
        <f>Q165*H165</f>
        <v>0.08514999999999999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142</v>
      </c>
      <c r="AT165" s="217" t="s">
        <v>137</v>
      </c>
      <c r="AU165" s="217" t="s">
        <v>81</v>
      </c>
      <c r="AY165" s="19" t="s">
        <v>134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79</v>
      </c>
      <c r="BK165" s="218">
        <f>ROUND(I165*H165,2)</f>
        <v>0</v>
      </c>
      <c r="BL165" s="19" t="s">
        <v>142</v>
      </c>
      <c r="BM165" s="217" t="s">
        <v>259</v>
      </c>
    </row>
    <row r="166" s="2" customFormat="1">
      <c r="A166" s="40"/>
      <c r="B166" s="41"/>
      <c r="C166" s="42"/>
      <c r="D166" s="219" t="s">
        <v>144</v>
      </c>
      <c r="E166" s="42"/>
      <c r="F166" s="220" t="s">
        <v>260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144</v>
      </c>
      <c r="AU166" s="19" t="s">
        <v>81</v>
      </c>
    </row>
    <row r="167" s="2" customFormat="1" ht="14.4" customHeight="1">
      <c r="A167" s="40"/>
      <c r="B167" s="41"/>
      <c r="C167" s="206" t="s">
        <v>261</v>
      </c>
      <c r="D167" s="206" t="s">
        <v>137</v>
      </c>
      <c r="E167" s="207" t="s">
        <v>262</v>
      </c>
      <c r="F167" s="208" t="s">
        <v>263</v>
      </c>
      <c r="G167" s="209" t="s">
        <v>156</v>
      </c>
      <c r="H167" s="210">
        <v>3.6000000000000001</v>
      </c>
      <c r="I167" s="211"/>
      <c r="J167" s="212">
        <f>ROUND(I167*H167,2)</f>
        <v>0</v>
      </c>
      <c r="K167" s="208" t="s">
        <v>141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0.18099999999999999</v>
      </c>
      <c r="T167" s="216">
        <f>S167*H167</f>
        <v>0.65159999999999996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142</v>
      </c>
      <c r="AT167" s="217" t="s">
        <v>137</v>
      </c>
      <c r="AU167" s="217" t="s">
        <v>81</v>
      </c>
      <c r="AY167" s="19" t="s">
        <v>134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142</v>
      </c>
      <c r="BM167" s="217" t="s">
        <v>264</v>
      </c>
    </row>
    <row r="168" s="2" customFormat="1">
      <c r="A168" s="40"/>
      <c r="B168" s="41"/>
      <c r="C168" s="42"/>
      <c r="D168" s="219" t="s">
        <v>144</v>
      </c>
      <c r="E168" s="42"/>
      <c r="F168" s="220" t="s">
        <v>265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144</v>
      </c>
      <c r="AU168" s="19" t="s">
        <v>81</v>
      </c>
    </row>
    <row r="169" s="13" customFormat="1">
      <c r="A169" s="13"/>
      <c r="B169" s="224"/>
      <c r="C169" s="225"/>
      <c r="D169" s="226" t="s">
        <v>159</v>
      </c>
      <c r="E169" s="227" t="s">
        <v>19</v>
      </c>
      <c r="F169" s="228" t="s">
        <v>266</v>
      </c>
      <c r="G169" s="225"/>
      <c r="H169" s="229">
        <v>3.6000000000000001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159</v>
      </c>
      <c r="AU169" s="235" t="s">
        <v>81</v>
      </c>
      <c r="AV169" s="13" t="s">
        <v>81</v>
      </c>
      <c r="AW169" s="13" t="s">
        <v>32</v>
      </c>
      <c r="AX169" s="13" t="s">
        <v>79</v>
      </c>
      <c r="AY169" s="235" t="s">
        <v>134</v>
      </c>
    </row>
    <row r="170" s="2" customFormat="1" ht="14.4" customHeight="1">
      <c r="A170" s="40"/>
      <c r="B170" s="41"/>
      <c r="C170" s="206" t="s">
        <v>7</v>
      </c>
      <c r="D170" s="206" t="s">
        <v>137</v>
      </c>
      <c r="E170" s="207" t="s">
        <v>267</v>
      </c>
      <c r="F170" s="208" t="s">
        <v>268</v>
      </c>
      <c r="G170" s="209" t="s">
        <v>156</v>
      </c>
      <c r="H170" s="210">
        <v>3.6000000000000001</v>
      </c>
      <c r="I170" s="211"/>
      <c r="J170" s="212">
        <f>ROUND(I170*H170,2)</f>
        <v>0</v>
      </c>
      <c r="K170" s="208" t="s">
        <v>141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0.26100000000000001</v>
      </c>
      <c r="T170" s="216">
        <f>S170*H170</f>
        <v>0.9396000000000001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142</v>
      </c>
      <c r="AT170" s="217" t="s">
        <v>137</v>
      </c>
      <c r="AU170" s="217" t="s">
        <v>81</v>
      </c>
      <c r="AY170" s="19" t="s">
        <v>134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79</v>
      </c>
      <c r="BK170" s="218">
        <f>ROUND(I170*H170,2)</f>
        <v>0</v>
      </c>
      <c r="BL170" s="19" t="s">
        <v>142</v>
      </c>
      <c r="BM170" s="217" t="s">
        <v>269</v>
      </c>
    </row>
    <row r="171" s="2" customFormat="1">
      <c r="A171" s="40"/>
      <c r="B171" s="41"/>
      <c r="C171" s="42"/>
      <c r="D171" s="219" t="s">
        <v>144</v>
      </c>
      <c r="E171" s="42"/>
      <c r="F171" s="220" t="s">
        <v>270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144</v>
      </c>
      <c r="AU171" s="19" t="s">
        <v>81</v>
      </c>
    </row>
    <row r="172" s="13" customFormat="1">
      <c r="A172" s="13"/>
      <c r="B172" s="224"/>
      <c r="C172" s="225"/>
      <c r="D172" s="226" t="s">
        <v>159</v>
      </c>
      <c r="E172" s="227" t="s">
        <v>19</v>
      </c>
      <c r="F172" s="228" t="s">
        <v>266</v>
      </c>
      <c r="G172" s="225"/>
      <c r="H172" s="229">
        <v>3.6000000000000001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159</v>
      </c>
      <c r="AU172" s="235" t="s">
        <v>81</v>
      </c>
      <c r="AV172" s="13" t="s">
        <v>81</v>
      </c>
      <c r="AW172" s="13" t="s">
        <v>32</v>
      </c>
      <c r="AX172" s="13" t="s">
        <v>79</v>
      </c>
      <c r="AY172" s="235" t="s">
        <v>134</v>
      </c>
    </row>
    <row r="173" s="2" customFormat="1" ht="22.2" customHeight="1">
      <c r="A173" s="40"/>
      <c r="B173" s="41"/>
      <c r="C173" s="206" t="s">
        <v>271</v>
      </c>
      <c r="D173" s="206" t="s">
        <v>137</v>
      </c>
      <c r="E173" s="207" t="s">
        <v>272</v>
      </c>
      <c r="F173" s="208" t="s">
        <v>273</v>
      </c>
      <c r="G173" s="209" t="s">
        <v>156</v>
      </c>
      <c r="H173" s="210">
        <v>12.800000000000001</v>
      </c>
      <c r="I173" s="211"/>
      <c r="J173" s="212">
        <f>ROUND(I173*H173,2)</f>
        <v>0</v>
      </c>
      <c r="K173" s="208" t="s">
        <v>141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0.041000000000000002</v>
      </c>
      <c r="T173" s="216">
        <f>S173*H173</f>
        <v>0.52480000000000004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142</v>
      </c>
      <c r="AT173" s="217" t="s">
        <v>137</v>
      </c>
      <c r="AU173" s="217" t="s">
        <v>81</v>
      </c>
      <c r="AY173" s="19" t="s">
        <v>134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79</v>
      </c>
      <c r="BK173" s="218">
        <f>ROUND(I173*H173,2)</f>
        <v>0</v>
      </c>
      <c r="BL173" s="19" t="s">
        <v>142</v>
      </c>
      <c r="BM173" s="217" t="s">
        <v>274</v>
      </c>
    </row>
    <row r="174" s="2" customFormat="1">
      <c r="A174" s="40"/>
      <c r="B174" s="41"/>
      <c r="C174" s="42"/>
      <c r="D174" s="219" t="s">
        <v>144</v>
      </c>
      <c r="E174" s="42"/>
      <c r="F174" s="220" t="s">
        <v>275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144</v>
      </c>
      <c r="AU174" s="19" t="s">
        <v>81</v>
      </c>
    </row>
    <row r="175" s="13" customFormat="1">
      <c r="A175" s="13"/>
      <c r="B175" s="224"/>
      <c r="C175" s="225"/>
      <c r="D175" s="226" t="s">
        <v>159</v>
      </c>
      <c r="E175" s="227" t="s">
        <v>19</v>
      </c>
      <c r="F175" s="228" t="s">
        <v>276</v>
      </c>
      <c r="G175" s="225"/>
      <c r="H175" s="229">
        <v>12.800000000000001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159</v>
      </c>
      <c r="AU175" s="235" t="s">
        <v>81</v>
      </c>
      <c r="AV175" s="13" t="s">
        <v>81</v>
      </c>
      <c r="AW175" s="13" t="s">
        <v>32</v>
      </c>
      <c r="AX175" s="13" t="s">
        <v>79</v>
      </c>
      <c r="AY175" s="235" t="s">
        <v>134</v>
      </c>
    </row>
    <row r="176" s="2" customFormat="1" ht="22.2" customHeight="1">
      <c r="A176" s="40"/>
      <c r="B176" s="41"/>
      <c r="C176" s="206" t="s">
        <v>277</v>
      </c>
      <c r="D176" s="206" t="s">
        <v>137</v>
      </c>
      <c r="E176" s="207" t="s">
        <v>278</v>
      </c>
      <c r="F176" s="208" t="s">
        <v>279</v>
      </c>
      <c r="G176" s="209" t="s">
        <v>156</v>
      </c>
      <c r="H176" s="210">
        <v>8.4499999999999993</v>
      </c>
      <c r="I176" s="211"/>
      <c r="J176" s="212">
        <f>ROUND(I176*H176,2)</f>
        <v>0</v>
      </c>
      <c r="K176" s="208" t="s">
        <v>141</v>
      </c>
      <c r="L176" s="46"/>
      <c r="M176" s="213" t="s">
        <v>19</v>
      </c>
      <c r="N176" s="214" t="s">
        <v>42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0.034000000000000002</v>
      </c>
      <c r="T176" s="216">
        <f>S176*H176</f>
        <v>0.2873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142</v>
      </c>
      <c r="AT176" s="217" t="s">
        <v>137</v>
      </c>
      <c r="AU176" s="217" t="s">
        <v>81</v>
      </c>
      <c r="AY176" s="19" t="s">
        <v>134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79</v>
      </c>
      <c r="BK176" s="218">
        <f>ROUND(I176*H176,2)</f>
        <v>0</v>
      </c>
      <c r="BL176" s="19" t="s">
        <v>142</v>
      </c>
      <c r="BM176" s="217" t="s">
        <v>280</v>
      </c>
    </row>
    <row r="177" s="2" customFormat="1">
      <c r="A177" s="40"/>
      <c r="B177" s="41"/>
      <c r="C177" s="42"/>
      <c r="D177" s="219" t="s">
        <v>144</v>
      </c>
      <c r="E177" s="42"/>
      <c r="F177" s="220" t="s">
        <v>281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144</v>
      </c>
      <c r="AU177" s="19" t="s">
        <v>81</v>
      </c>
    </row>
    <row r="178" s="13" customFormat="1">
      <c r="A178" s="13"/>
      <c r="B178" s="224"/>
      <c r="C178" s="225"/>
      <c r="D178" s="226" t="s">
        <v>159</v>
      </c>
      <c r="E178" s="227" t="s">
        <v>19</v>
      </c>
      <c r="F178" s="228" t="s">
        <v>282</v>
      </c>
      <c r="G178" s="225"/>
      <c r="H178" s="229">
        <v>8.4499999999999993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159</v>
      </c>
      <c r="AU178" s="235" t="s">
        <v>81</v>
      </c>
      <c r="AV178" s="13" t="s">
        <v>81</v>
      </c>
      <c r="AW178" s="13" t="s">
        <v>32</v>
      </c>
      <c r="AX178" s="13" t="s">
        <v>79</v>
      </c>
      <c r="AY178" s="235" t="s">
        <v>134</v>
      </c>
    </row>
    <row r="179" s="12" customFormat="1" ht="22.8" customHeight="1">
      <c r="A179" s="12"/>
      <c r="B179" s="190"/>
      <c r="C179" s="191"/>
      <c r="D179" s="192" t="s">
        <v>70</v>
      </c>
      <c r="E179" s="204" t="s">
        <v>283</v>
      </c>
      <c r="F179" s="204" t="s">
        <v>284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v>0</v>
      </c>
      <c r="Q179" s="198"/>
      <c r="R179" s="199">
        <v>0</v>
      </c>
      <c r="S179" s="198"/>
      <c r="T179" s="200"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79</v>
      </c>
      <c r="AT179" s="202" t="s">
        <v>70</v>
      </c>
      <c r="AU179" s="202" t="s">
        <v>79</v>
      </c>
      <c r="AY179" s="201" t="s">
        <v>134</v>
      </c>
      <c r="BK179" s="203">
        <v>0</v>
      </c>
    </row>
    <row r="180" s="12" customFormat="1" ht="22.8" customHeight="1">
      <c r="A180" s="12"/>
      <c r="B180" s="190"/>
      <c r="C180" s="191"/>
      <c r="D180" s="192" t="s">
        <v>70</v>
      </c>
      <c r="E180" s="204" t="s">
        <v>285</v>
      </c>
      <c r="F180" s="204" t="s">
        <v>286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SUM(P181:P189)</f>
        <v>0</v>
      </c>
      <c r="Q180" s="198"/>
      <c r="R180" s="199">
        <f>SUM(R181:R189)</f>
        <v>0</v>
      </c>
      <c r="S180" s="198"/>
      <c r="T180" s="200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79</v>
      </c>
      <c r="AT180" s="202" t="s">
        <v>70</v>
      </c>
      <c r="AU180" s="202" t="s">
        <v>79</v>
      </c>
      <c r="AY180" s="201" t="s">
        <v>134</v>
      </c>
      <c r="BK180" s="203">
        <f>SUM(BK181:BK189)</f>
        <v>0</v>
      </c>
    </row>
    <row r="181" s="2" customFormat="1" ht="22.2" customHeight="1">
      <c r="A181" s="40"/>
      <c r="B181" s="41"/>
      <c r="C181" s="206" t="s">
        <v>287</v>
      </c>
      <c r="D181" s="206" t="s">
        <v>137</v>
      </c>
      <c r="E181" s="207" t="s">
        <v>288</v>
      </c>
      <c r="F181" s="208" t="s">
        <v>289</v>
      </c>
      <c r="G181" s="209" t="s">
        <v>290</v>
      </c>
      <c r="H181" s="210">
        <v>11.1</v>
      </c>
      <c r="I181" s="211"/>
      <c r="J181" s="212">
        <f>ROUND(I181*H181,2)</f>
        <v>0</v>
      </c>
      <c r="K181" s="208" t="s">
        <v>141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142</v>
      </c>
      <c r="AT181" s="217" t="s">
        <v>137</v>
      </c>
      <c r="AU181" s="217" t="s">
        <v>81</v>
      </c>
      <c r="AY181" s="19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142</v>
      </c>
      <c r="BM181" s="217" t="s">
        <v>291</v>
      </c>
    </row>
    <row r="182" s="2" customFormat="1">
      <c r="A182" s="40"/>
      <c r="B182" s="41"/>
      <c r="C182" s="42"/>
      <c r="D182" s="219" t="s">
        <v>144</v>
      </c>
      <c r="E182" s="42"/>
      <c r="F182" s="220" t="s">
        <v>292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144</v>
      </c>
      <c r="AU182" s="19" t="s">
        <v>81</v>
      </c>
    </row>
    <row r="183" s="2" customFormat="1" ht="19.8" customHeight="1">
      <c r="A183" s="40"/>
      <c r="B183" s="41"/>
      <c r="C183" s="206" t="s">
        <v>293</v>
      </c>
      <c r="D183" s="206" t="s">
        <v>137</v>
      </c>
      <c r="E183" s="207" t="s">
        <v>294</v>
      </c>
      <c r="F183" s="208" t="s">
        <v>295</v>
      </c>
      <c r="G183" s="209" t="s">
        <v>290</v>
      </c>
      <c r="H183" s="210">
        <v>11.1</v>
      </c>
      <c r="I183" s="211"/>
      <c r="J183" s="212">
        <f>ROUND(I183*H183,2)</f>
        <v>0</v>
      </c>
      <c r="K183" s="208" t="s">
        <v>141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142</v>
      </c>
      <c r="AT183" s="217" t="s">
        <v>137</v>
      </c>
      <c r="AU183" s="217" t="s">
        <v>81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142</v>
      </c>
      <c r="BM183" s="217" t="s">
        <v>296</v>
      </c>
    </row>
    <row r="184" s="2" customFormat="1">
      <c r="A184" s="40"/>
      <c r="B184" s="41"/>
      <c r="C184" s="42"/>
      <c r="D184" s="219" t="s">
        <v>144</v>
      </c>
      <c r="E184" s="42"/>
      <c r="F184" s="220" t="s">
        <v>297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144</v>
      </c>
      <c r="AU184" s="19" t="s">
        <v>81</v>
      </c>
    </row>
    <row r="185" s="2" customFormat="1" ht="22.2" customHeight="1">
      <c r="A185" s="40"/>
      <c r="B185" s="41"/>
      <c r="C185" s="206" t="s">
        <v>298</v>
      </c>
      <c r="D185" s="206" t="s">
        <v>137</v>
      </c>
      <c r="E185" s="207" t="s">
        <v>299</v>
      </c>
      <c r="F185" s="208" t="s">
        <v>300</v>
      </c>
      <c r="G185" s="209" t="s">
        <v>290</v>
      </c>
      <c r="H185" s="210">
        <v>83.200000000000003</v>
      </c>
      <c r="I185" s="211"/>
      <c r="J185" s="212">
        <f>ROUND(I185*H185,2)</f>
        <v>0</v>
      </c>
      <c r="K185" s="208" t="s">
        <v>141</v>
      </c>
      <c r="L185" s="46"/>
      <c r="M185" s="213" t="s">
        <v>19</v>
      </c>
      <c r="N185" s="214" t="s">
        <v>42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142</v>
      </c>
      <c r="AT185" s="217" t="s">
        <v>137</v>
      </c>
      <c r="AU185" s="217" t="s">
        <v>81</v>
      </c>
      <c r="AY185" s="19" t="s">
        <v>134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79</v>
      </c>
      <c r="BK185" s="218">
        <f>ROUND(I185*H185,2)</f>
        <v>0</v>
      </c>
      <c r="BL185" s="19" t="s">
        <v>142</v>
      </c>
      <c r="BM185" s="217" t="s">
        <v>301</v>
      </c>
    </row>
    <row r="186" s="2" customFormat="1">
      <c r="A186" s="40"/>
      <c r="B186" s="41"/>
      <c r="C186" s="42"/>
      <c r="D186" s="219" t="s">
        <v>144</v>
      </c>
      <c r="E186" s="42"/>
      <c r="F186" s="220" t="s">
        <v>302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144</v>
      </c>
      <c r="AU186" s="19" t="s">
        <v>81</v>
      </c>
    </row>
    <row r="187" s="13" customFormat="1">
      <c r="A187" s="13"/>
      <c r="B187" s="224"/>
      <c r="C187" s="225"/>
      <c r="D187" s="226" t="s">
        <v>159</v>
      </c>
      <c r="E187" s="225"/>
      <c r="F187" s="228" t="s">
        <v>303</v>
      </c>
      <c r="G187" s="225"/>
      <c r="H187" s="229">
        <v>83.200000000000003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159</v>
      </c>
      <c r="AU187" s="235" t="s">
        <v>81</v>
      </c>
      <c r="AV187" s="13" t="s">
        <v>81</v>
      </c>
      <c r="AW187" s="13" t="s">
        <v>4</v>
      </c>
      <c r="AX187" s="13" t="s">
        <v>79</v>
      </c>
      <c r="AY187" s="235" t="s">
        <v>134</v>
      </c>
    </row>
    <row r="188" s="2" customFormat="1" ht="22.2" customHeight="1">
      <c r="A188" s="40"/>
      <c r="B188" s="41"/>
      <c r="C188" s="206" t="s">
        <v>304</v>
      </c>
      <c r="D188" s="206" t="s">
        <v>137</v>
      </c>
      <c r="E188" s="207" t="s">
        <v>305</v>
      </c>
      <c r="F188" s="208" t="s">
        <v>306</v>
      </c>
      <c r="G188" s="209" t="s">
        <v>290</v>
      </c>
      <c r="H188" s="210">
        <v>11.1</v>
      </c>
      <c r="I188" s="211"/>
      <c r="J188" s="212">
        <f>ROUND(I188*H188,2)</f>
        <v>0</v>
      </c>
      <c r="K188" s="208" t="s">
        <v>141</v>
      </c>
      <c r="L188" s="46"/>
      <c r="M188" s="213" t="s">
        <v>19</v>
      </c>
      <c r="N188" s="214" t="s">
        <v>42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142</v>
      </c>
      <c r="AT188" s="217" t="s">
        <v>137</v>
      </c>
      <c r="AU188" s="217" t="s">
        <v>81</v>
      </c>
      <c r="AY188" s="19" t="s">
        <v>134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79</v>
      </c>
      <c r="BK188" s="218">
        <f>ROUND(I188*H188,2)</f>
        <v>0</v>
      </c>
      <c r="BL188" s="19" t="s">
        <v>142</v>
      </c>
      <c r="BM188" s="217" t="s">
        <v>307</v>
      </c>
    </row>
    <row r="189" s="2" customFormat="1">
      <c r="A189" s="40"/>
      <c r="B189" s="41"/>
      <c r="C189" s="42"/>
      <c r="D189" s="219" t="s">
        <v>144</v>
      </c>
      <c r="E189" s="42"/>
      <c r="F189" s="220" t="s">
        <v>308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144</v>
      </c>
      <c r="AU189" s="19" t="s">
        <v>81</v>
      </c>
    </row>
    <row r="190" s="12" customFormat="1" ht="22.8" customHeight="1">
      <c r="A190" s="12"/>
      <c r="B190" s="190"/>
      <c r="C190" s="191"/>
      <c r="D190" s="192" t="s">
        <v>70</v>
      </c>
      <c r="E190" s="204" t="s">
        <v>309</v>
      </c>
      <c r="F190" s="204" t="s">
        <v>284</v>
      </c>
      <c r="G190" s="191"/>
      <c r="H190" s="191"/>
      <c r="I190" s="194"/>
      <c r="J190" s="205">
        <f>BK190</f>
        <v>0</v>
      </c>
      <c r="K190" s="191"/>
      <c r="L190" s="196"/>
      <c r="M190" s="197"/>
      <c r="N190" s="198"/>
      <c r="O190" s="198"/>
      <c r="P190" s="199">
        <f>SUM(P191:P194)</f>
        <v>0</v>
      </c>
      <c r="Q190" s="198"/>
      <c r="R190" s="199">
        <f>SUM(R191:R194)</f>
        <v>0.065970000000000001</v>
      </c>
      <c r="S190" s="198"/>
      <c r="T190" s="200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79</v>
      </c>
      <c r="AT190" s="202" t="s">
        <v>70</v>
      </c>
      <c r="AU190" s="202" t="s">
        <v>79</v>
      </c>
      <c r="AY190" s="201" t="s">
        <v>134</v>
      </c>
      <c r="BK190" s="203">
        <f>SUM(BK191:BK194)</f>
        <v>0</v>
      </c>
    </row>
    <row r="191" s="2" customFormat="1" ht="30" customHeight="1">
      <c r="A191" s="40"/>
      <c r="B191" s="41"/>
      <c r="C191" s="206" t="s">
        <v>310</v>
      </c>
      <c r="D191" s="206" t="s">
        <v>137</v>
      </c>
      <c r="E191" s="207" t="s">
        <v>311</v>
      </c>
      <c r="F191" s="208" t="s">
        <v>312</v>
      </c>
      <c r="G191" s="209" t="s">
        <v>290</v>
      </c>
      <c r="H191" s="210">
        <v>18.891999999999999</v>
      </c>
      <c r="I191" s="211"/>
      <c r="J191" s="212">
        <f>ROUND(I191*H191,2)</f>
        <v>0</v>
      </c>
      <c r="K191" s="208" t="s">
        <v>141</v>
      </c>
      <c r="L191" s="46"/>
      <c r="M191" s="213" t="s">
        <v>19</v>
      </c>
      <c r="N191" s="214" t="s">
        <v>42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142</v>
      </c>
      <c r="AT191" s="217" t="s">
        <v>137</v>
      </c>
      <c r="AU191" s="217" t="s">
        <v>81</v>
      </c>
      <c r="AY191" s="19" t="s">
        <v>134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79</v>
      </c>
      <c r="BK191" s="218">
        <f>ROUND(I191*H191,2)</f>
        <v>0</v>
      </c>
      <c r="BL191" s="19" t="s">
        <v>142</v>
      </c>
      <c r="BM191" s="217" t="s">
        <v>313</v>
      </c>
    </row>
    <row r="192" s="2" customFormat="1">
      <c r="A192" s="40"/>
      <c r="B192" s="41"/>
      <c r="C192" s="42"/>
      <c r="D192" s="219" t="s">
        <v>144</v>
      </c>
      <c r="E192" s="42"/>
      <c r="F192" s="220" t="s">
        <v>314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144</v>
      </c>
      <c r="AU192" s="19" t="s">
        <v>81</v>
      </c>
    </row>
    <row r="193" s="2" customFormat="1" ht="14.4" customHeight="1">
      <c r="A193" s="40"/>
      <c r="B193" s="41"/>
      <c r="C193" s="257" t="s">
        <v>315</v>
      </c>
      <c r="D193" s="257" t="s">
        <v>251</v>
      </c>
      <c r="E193" s="258" t="s">
        <v>316</v>
      </c>
      <c r="F193" s="259" t="s">
        <v>317</v>
      </c>
      <c r="G193" s="260" t="s">
        <v>156</v>
      </c>
      <c r="H193" s="261">
        <v>1.8</v>
      </c>
      <c r="I193" s="262"/>
      <c r="J193" s="263">
        <f>ROUND(I193*H193,2)</f>
        <v>0</v>
      </c>
      <c r="K193" s="259" t="s">
        <v>141</v>
      </c>
      <c r="L193" s="264"/>
      <c r="M193" s="265" t="s">
        <v>19</v>
      </c>
      <c r="N193" s="266" t="s">
        <v>42</v>
      </c>
      <c r="O193" s="86"/>
      <c r="P193" s="215">
        <f>O193*H193</f>
        <v>0</v>
      </c>
      <c r="Q193" s="215">
        <v>0.01465</v>
      </c>
      <c r="R193" s="215">
        <f>Q193*H193</f>
        <v>0.026370000000000001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182</v>
      </c>
      <c r="AT193" s="217" t="s">
        <v>251</v>
      </c>
      <c r="AU193" s="217" t="s">
        <v>81</v>
      </c>
      <c r="AY193" s="19" t="s">
        <v>134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79</v>
      </c>
      <c r="BK193" s="218">
        <f>ROUND(I193*H193,2)</f>
        <v>0</v>
      </c>
      <c r="BL193" s="19" t="s">
        <v>142</v>
      </c>
      <c r="BM193" s="217" t="s">
        <v>318</v>
      </c>
    </row>
    <row r="194" s="2" customFormat="1" ht="14.4" customHeight="1">
      <c r="A194" s="40"/>
      <c r="B194" s="41"/>
      <c r="C194" s="257" t="s">
        <v>319</v>
      </c>
      <c r="D194" s="257" t="s">
        <v>251</v>
      </c>
      <c r="E194" s="258" t="s">
        <v>320</v>
      </c>
      <c r="F194" s="259" t="s">
        <v>321</v>
      </c>
      <c r="G194" s="260" t="s">
        <v>156</v>
      </c>
      <c r="H194" s="261">
        <v>1.8</v>
      </c>
      <c r="I194" s="262"/>
      <c r="J194" s="263">
        <f>ROUND(I194*H194,2)</f>
        <v>0</v>
      </c>
      <c r="K194" s="259" t="s">
        <v>141</v>
      </c>
      <c r="L194" s="264"/>
      <c r="M194" s="265" t="s">
        <v>19</v>
      </c>
      <c r="N194" s="266" t="s">
        <v>42</v>
      </c>
      <c r="O194" s="86"/>
      <c r="P194" s="215">
        <f>O194*H194</f>
        <v>0</v>
      </c>
      <c r="Q194" s="215">
        <v>0.021999999999999999</v>
      </c>
      <c r="R194" s="215">
        <f>Q194*H194</f>
        <v>0.039599999999999996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182</v>
      </c>
      <c r="AT194" s="217" t="s">
        <v>251</v>
      </c>
      <c r="AU194" s="217" t="s">
        <v>81</v>
      </c>
      <c r="AY194" s="19" t="s">
        <v>134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79</v>
      </c>
      <c r="BK194" s="218">
        <f>ROUND(I194*H194,2)</f>
        <v>0</v>
      </c>
      <c r="BL194" s="19" t="s">
        <v>142</v>
      </c>
      <c r="BM194" s="217" t="s">
        <v>322</v>
      </c>
    </row>
    <row r="195" s="12" customFormat="1" ht="25.92" customHeight="1">
      <c r="A195" s="12"/>
      <c r="B195" s="190"/>
      <c r="C195" s="191"/>
      <c r="D195" s="192" t="s">
        <v>70</v>
      </c>
      <c r="E195" s="193" t="s">
        <v>323</v>
      </c>
      <c r="F195" s="193" t="s">
        <v>324</v>
      </c>
      <c r="G195" s="191"/>
      <c r="H195" s="191"/>
      <c r="I195" s="194"/>
      <c r="J195" s="195">
        <f>BK195</f>
        <v>0</v>
      </c>
      <c r="K195" s="191"/>
      <c r="L195" s="196"/>
      <c r="M195" s="197"/>
      <c r="N195" s="198"/>
      <c r="O195" s="198"/>
      <c r="P195" s="199">
        <f>P196+P204+P217+P242+P255+P280+P300+P321+P334</f>
        <v>0</v>
      </c>
      <c r="Q195" s="198"/>
      <c r="R195" s="199">
        <f>R196+R204+R217+R242+R255+R280+R300+R321+R334</f>
        <v>10.341708900000002</v>
      </c>
      <c r="S195" s="198"/>
      <c r="T195" s="200">
        <f>T196+T204+T217+T242+T255+T280+T300+T321+T334</f>
        <v>8.6939304000000011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81</v>
      </c>
      <c r="AT195" s="202" t="s">
        <v>70</v>
      </c>
      <c r="AU195" s="202" t="s">
        <v>71</v>
      </c>
      <c r="AY195" s="201" t="s">
        <v>134</v>
      </c>
      <c r="BK195" s="203">
        <f>BK196+BK204+BK217+BK242+BK255+BK280+BK300+BK321+BK334</f>
        <v>0</v>
      </c>
    </row>
    <row r="196" s="12" customFormat="1" ht="22.8" customHeight="1">
      <c r="A196" s="12"/>
      <c r="B196" s="190"/>
      <c r="C196" s="191"/>
      <c r="D196" s="192" t="s">
        <v>70</v>
      </c>
      <c r="E196" s="204" t="s">
        <v>325</v>
      </c>
      <c r="F196" s="204" t="s">
        <v>326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SUM(P197:P203)</f>
        <v>0</v>
      </c>
      <c r="Q196" s="198"/>
      <c r="R196" s="199">
        <f>SUM(R197:R203)</f>
        <v>0.00063999999999999994</v>
      </c>
      <c r="S196" s="198"/>
      <c r="T196" s="200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81</v>
      </c>
      <c r="AT196" s="202" t="s">
        <v>70</v>
      </c>
      <c r="AU196" s="202" t="s">
        <v>79</v>
      </c>
      <c r="AY196" s="201" t="s">
        <v>134</v>
      </c>
      <c r="BK196" s="203">
        <f>SUM(BK197:BK203)</f>
        <v>0</v>
      </c>
    </row>
    <row r="197" s="2" customFormat="1" ht="14.4" customHeight="1">
      <c r="A197" s="40"/>
      <c r="B197" s="41"/>
      <c r="C197" s="206" t="s">
        <v>327</v>
      </c>
      <c r="D197" s="206" t="s">
        <v>137</v>
      </c>
      <c r="E197" s="207" t="s">
        <v>328</v>
      </c>
      <c r="F197" s="208" t="s">
        <v>329</v>
      </c>
      <c r="G197" s="209" t="s">
        <v>140</v>
      </c>
      <c r="H197" s="210">
        <v>4</v>
      </c>
      <c r="I197" s="211"/>
      <c r="J197" s="212">
        <f>ROUND(I197*H197,2)</f>
        <v>0</v>
      </c>
      <c r="K197" s="208" t="s">
        <v>141</v>
      </c>
      <c r="L197" s="46"/>
      <c r="M197" s="213" t="s">
        <v>19</v>
      </c>
      <c r="N197" s="214" t="s">
        <v>42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240</v>
      </c>
      <c r="AT197" s="217" t="s">
        <v>137</v>
      </c>
      <c r="AU197" s="217" t="s">
        <v>81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79</v>
      </c>
      <c r="BK197" s="218">
        <f>ROUND(I197*H197,2)</f>
        <v>0</v>
      </c>
      <c r="BL197" s="19" t="s">
        <v>240</v>
      </c>
      <c r="BM197" s="217" t="s">
        <v>330</v>
      </c>
    </row>
    <row r="198" s="2" customFormat="1">
      <c r="A198" s="40"/>
      <c r="B198" s="41"/>
      <c r="C198" s="42"/>
      <c r="D198" s="219" t="s">
        <v>144</v>
      </c>
      <c r="E198" s="42"/>
      <c r="F198" s="220" t="s">
        <v>331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144</v>
      </c>
      <c r="AU198" s="19" t="s">
        <v>81</v>
      </c>
    </row>
    <row r="199" s="2" customFormat="1" ht="14.4" customHeight="1">
      <c r="A199" s="40"/>
      <c r="B199" s="41"/>
      <c r="C199" s="257" t="s">
        <v>332</v>
      </c>
      <c r="D199" s="257" t="s">
        <v>251</v>
      </c>
      <c r="E199" s="258" t="s">
        <v>333</v>
      </c>
      <c r="F199" s="259" t="s">
        <v>334</v>
      </c>
      <c r="G199" s="260" t="s">
        <v>140</v>
      </c>
      <c r="H199" s="261">
        <v>4</v>
      </c>
      <c r="I199" s="262"/>
      <c r="J199" s="263">
        <f>ROUND(I199*H199,2)</f>
        <v>0</v>
      </c>
      <c r="K199" s="259" t="s">
        <v>141</v>
      </c>
      <c r="L199" s="264"/>
      <c r="M199" s="265" t="s">
        <v>19</v>
      </c>
      <c r="N199" s="266" t="s">
        <v>42</v>
      </c>
      <c r="O199" s="86"/>
      <c r="P199" s="215">
        <f>O199*H199</f>
        <v>0</v>
      </c>
      <c r="Q199" s="215">
        <v>0.00013999999999999999</v>
      </c>
      <c r="R199" s="215">
        <f>Q199*H199</f>
        <v>0.00055999999999999995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332</v>
      </c>
      <c r="AT199" s="217" t="s">
        <v>251</v>
      </c>
      <c r="AU199" s="217" t="s">
        <v>81</v>
      </c>
      <c r="AY199" s="19" t="s">
        <v>134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79</v>
      </c>
      <c r="BK199" s="218">
        <f>ROUND(I199*H199,2)</f>
        <v>0</v>
      </c>
      <c r="BL199" s="19" t="s">
        <v>240</v>
      </c>
      <c r="BM199" s="217" t="s">
        <v>335</v>
      </c>
    </row>
    <row r="200" s="2" customFormat="1" ht="14.4" customHeight="1">
      <c r="A200" s="40"/>
      <c r="B200" s="41"/>
      <c r="C200" s="206" t="s">
        <v>336</v>
      </c>
      <c r="D200" s="206" t="s">
        <v>137</v>
      </c>
      <c r="E200" s="207" t="s">
        <v>337</v>
      </c>
      <c r="F200" s="208" t="s">
        <v>338</v>
      </c>
      <c r="G200" s="209" t="s">
        <v>140</v>
      </c>
      <c r="H200" s="210">
        <v>1</v>
      </c>
      <c r="I200" s="211"/>
      <c r="J200" s="212">
        <f>ROUND(I200*H200,2)</f>
        <v>0</v>
      </c>
      <c r="K200" s="208" t="s">
        <v>19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240</v>
      </c>
      <c r="AT200" s="217" t="s">
        <v>137</v>
      </c>
      <c r="AU200" s="217" t="s">
        <v>81</v>
      </c>
      <c r="AY200" s="19" t="s">
        <v>134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79</v>
      </c>
      <c r="BK200" s="218">
        <f>ROUND(I200*H200,2)</f>
        <v>0</v>
      </c>
      <c r="BL200" s="19" t="s">
        <v>240</v>
      </c>
      <c r="BM200" s="217" t="s">
        <v>339</v>
      </c>
    </row>
    <row r="201" s="2" customFormat="1" ht="14.4" customHeight="1">
      <c r="A201" s="40"/>
      <c r="B201" s="41"/>
      <c r="C201" s="257" t="s">
        <v>340</v>
      </c>
      <c r="D201" s="257" t="s">
        <v>251</v>
      </c>
      <c r="E201" s="258" t="s">
        <v>341</v>
      </c>
      <c r="F201" s="259" t="s">
        <v>342</v>
      </c>
      <c r="G201" s="260" t="s">
        <v>140</v>
      </c>
      <c r="H201" s="261">
        <v>1</v>
      </c>
      <c r="I201" s="262"/>
      <c r="J201" s="263">
        <f>ROUND(I201*H201,2)</f>
        <v>0</v>
      </c>
      <c r="K201" s="259" t="s">
        <v>141</v>
      </c>
      <c r="L201" s="264"/>
      <c r="M201" s="265" t="s">
        <v>19</v>
      </c>
      <c r="N201" s="266" t="s">
        <v>42</v>
      </c>
      <c r="O201" s="86"/>
      <c r="P201" s="215">
        <f>O201*H201</f>
        <v>0</v>
      </c>
      <c r="Q201" s="215">
        <v>8.0000000000000007E-05</v>
      </c>
      <c r="R201" s="215">
        <f>Q201*H201</f>
        <v>8.0000000000000007E-05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332</v>
      </c>
      <c r="AT201" s="217" t="s">
        <v>251</v>
      </c>
      <c r="AU201" s="217" t="s">
        <v>81</v>
      </c>
      <c r="AY201" s="19" t="s">
        <v>134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79</v>
      </c>
      <c r="BK201" s="218">
        <f>ROUND(I201*H201,2)</f>
        <v>0</v>
      </c>
      <c r="BL201" s="19" t="s">
        <v>240</v>
      </c>
      <c r="BM201" s="217" t="s">
        <v>343</v>
      </c>
    </row>
    <row r="202" s="2" customFormat="1" ht="22.2" customHeight="1">
      <c r="A202" s="40"/>
      <c r="B202" s="41"/>
      <c r="C202" s="206" t="s">
        <v>344</v>
      </c>
      <c r="D202" s="206" t="s">
        <v>137</v>
      </c>
      <c r="E202" s="207" t="s">
        <v>345</v>
      </c>
      <c r="F202" s="208" t="s">
        <v>346</v>
      </c>
      <c r="G202" s="209" t="s">
        <v>290</v>
      </c>
      <c r="H202" s="210">
        <v>0.001</v>
      </c>
      <c r="I202" s="211"/>
      <c r="J202" s="212">
        <f>ROUND(I202*H202,2)</f>
        <v>0</v>
      </c>
      <c r="K202" s="208" t="s">
        <v>141</v>
      </c>
      <c r="L202" s="46"/>
      <c r="M202" s="213" t="s">
        <v>19</v>
      </c>
      <c r="N202" s="214" t="s">
        <v>42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240</v>
      </c>
      <c r="AT202" s="217" t="s">
        <v>137</v>
      </c>
      <c r="AU202" s="217" t="s">
        <v>81</v>
      </c>
      <c r="AY202" s="19" t="s">
        <v>134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79</v>
      </c>
      <c r="BK202" s="218">
        <f>ROUND(I202*H202,2)</f>
        <v>0</v>
      </c>
      <c r="BL202" s="19" t="s">
        <v>240</v>
      </c>
      <c r="BM202" s="217" t="s">
        <v>347</v>
      </c>
    </row>
    <row r="203" s="2" customFormat="1">
      <c r="A203" s="40"/>
      <c r="B203" s="41"/>
      <c r="C203" s="42"/>
      <c r="D203" s="219" t="s">
        <v>144</v>
      </c>
      <c r="E203" s="42"/>
      <c r="F203" s="220" t="s">
        <v>348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144</v>
      </c>
      <c r="AU203" s="19" t="s">
        <v>81</v>
      </c>
    </row>
    <row r="204" s="12" customFormat="1" ht="22.8" customHeight="1">
      <c r="A204" s="12"/>
      <c r="B204" s="190"/>
      <c r="C204" s="191"/>
      <c r="D204" s="192" t="s">
        <v>70</v>
      </c>
      <c r="E204" s="204" t="s">
        <v>349</v>
      </c>
      <c r="F204" s="204" t="s">
        <v>350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SUM(P205:P216)</f>
        <v>0</v>
      </c>
      <c r="Q204" s="198"/>
      <c r="R204" s="199">
        <f>SUM(R205:R216)</f>
        <v>1.9180094999999999</v>
      </c>
      <c r="S204" s="198"/>
      <c r="T204" s="200">
        <f>SUM(T205:T216)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81</v>
      </c>
      <c r="AT204" s="202" t="s">
        <v>70</v>
      </c>
      <c r="AU204" s="202" t="s">
        <v>79</v>
      </c>
      <c r="AY204" s="201" t="s">
        <v>134</v>
      </c>
      <c r="BK204" s="203">
        <f>SUM(BK205:BK216)</f>
        <v>0</v>
      </c>
    </row>
    <row r="205" s="2" customFormat="1" ht="30" customHeight="1">
      <c r="A205" s="40"/>
      <c r="B205" s="41"/>
      <c r="C205" s="206" t="s">
        <v>351</v>
      </c>
      <c r="D205" s="206" t="s">
        <v>137</v>
      </c>
      <c r="E205" s="207" t="s">
        <v>352</v>
      </c>
      <c r="F205" s="208" t="s">
        <v>353</v>
      </c>
      <c r="G205" s="209" t="s">
        <v>156</v>
      </c>
      <c r="H205" s="210">
        <v>28.800000000000001</v>
      </c>
      <c r="I205" s="211"/>
      <c r="J205" s="212">
        <f>ROUND(I205*H205,2)</f>
        <v>0</v>
      </c>
      <c r="K205" s="208" t="s">
        <v>141</v>
      </c>
      <c r="L205" s="46"/>
      <c r="M205" s="213" t="s">
        <v>19</v>
      </c>
      <c r="N205" s="214" t="s">
        <v>42</v>
      </c>
      <c r="O205" s="86"/>
      <c r="P205" s="215">
        <f>O205*H205</f>
        <v>0</v>
      </c>
      <c r="Q205" s="215">
        <v>0.028660000000000001</v>
      </c>
      <c r="R205" s="215">
        <f>Q205*H205</f>
        <v>0.82540800000000003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240</v>
      </c>
      <c r="AT205" s="217" t="s">
        <v>137</v>
      </c>
      <c r="AU205" s="217" t="s">
        <v>81</v>
      </c>
      <c r="AY205" s="19" t="s">
        <v>134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79</v>
      </c>
      <c r="BK205" s="218">
        <f>ROUND(I205*H205,2)</f>
        <v>0</v>
      </c>
      <c r="BL205" s="19" t="s">
        <v>240</v>
      </c>
      <c r="BM205" s="217" t="s">
        <v>354</v>
      </c>
    </row>
    <row r="206" s="2" customFormat="1">
      <c r="A206" s="40"/>
      <c r="B206" s="41"/>
      <c r="C206" s="42"/>
      <c r="D206" s="219" t="s">
        <v>144</v>
      </c>
      <c r="E206" s="42"/>
      <c r="F206" s="220" t="s">
        <v>355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144</v>
      </c>
      <c r="AU206" s="19" t="s">
        <v>81</v>
      </c>
    </row>
    <row r="207" s="13" customFormat="1">
      <c r="A207" s="13"/>
      <c r="B207" s="224"/>
      <c r="C207" s="225"/>
      <c r="D207" s="226" t="s">
        <v>159</v>
      </c>
      <c r="E207" s="227" t="s">
        <v>19</v>
      </c>
      <c r="F207" s="228" t="s">
        <v>356</v>
      </c>
      <c r="G207" s="225"/>
      <c r="H207" s="229">
        <v>28.800000000000001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159</v>
      </c>
      <c r="AU207" s="235" t="s">
        <v>81</v>
      </c>
      <c r="AV207" s="13" t="s">
        <v>81</v>
      </c>
      <c r="AW207" s="13" t="s">
        <v>32</v>
      </c>
      <c r="AX207" s="13" t="s">
        <v>79</v>
      </c>
      <c r="AY207" s="235" t="s">
        <v>134</v>
      </c>
    </row>
    <row r="208" s="2" customFormat="1" ht="30" customHeight="1">
      <c r="A208" s="40"/>
      <c r="B208" s="41"/>
      <c r="C208" s="206" t="s">
        <v>357</v>
      </c>
      <c r="D208" s="206" t="s">
        <v>137</v>
      </c>
      <c r="E208" s="207" t="s">
        <v>358</v>
      </c>
      <c r="F208" s="208" t="s">
        <v>359</v>
      </c>
      <c r="G208" s="209" t="s">
        <v>156</v>
      </c>
      <c r="H208" s="210">
        <v>7.7999999999999998</v>
      </c>
      <c r="I208" s="211"/>
      <c r="J208" s="212">
        <f>ROUND(I208*H208,2)</f>
        <v>0</v>
      </c>
      <c r="K208" s="208" t="s">
        <v>141</v>
      </c>
      <c r="L208" s="46"/>
      <c r="M208" s="213" t="s">
        <v>19</v>
      </c>
      <c r="N208" s="214" t="s">
        <v>42</v>
      </c>
      <c r="O208" s="86"/>
      <c r="P208" s="215">
        <f>O208*H208</f>
        <v>0</v>
      </c>
      <c r="Q208" s="215">
        <v>0.030079999999999999</v>
      </c>
      <c r="R208" s="215">
        <f>Q208*H208</f>
        <v>0.234624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240</v>
      </c>
      <c r="AT208" s="217" t="s">
        <v>137</v>
      </c>
      <c r="AU208" s="217" t="s">
        <v>81</v>
      </c>
      <c r="AY208" s="19" t="s">
        <v>134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79</v>
      </c>
      <c r="BK208" s="218">
        <f>ROUND(I208*H208,2)</f>
        <v>0</v>
      </c>
      <c r="BL208" s="19" t="s">
        <v>240</v>
      </c>
      <c r="BM208" s="217" t="s">
        <v>360</v>
      </c>
    </row>
    <row r="209" s="2" customFormat="1">
      <c r="A209" s="40"/>
      <c r="B209" s="41"/>
      <c r="C209" s="42"/>
      <c r="D209" s="219" t="s">
        <v>144</v>
      </c>
      <c r="E209" s="42"/>
      <c r="F209" s="220" t="s">
        <v>361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144</v>
      </c>
      <c r="AU209" s="19" t="s">
        <v>81</v>
      </c>
    </row>
    <row r="210" s="13" customFormat="1">
      <c r="A210" s="13"/>
      <c r="B210" s="224"/>
      <c r="C210" s="225"/>
      <c r="D210" s="226" t="s">
        <v>159</v>
      </c>
      <c r="E210" s="227" t="s">
        <v>19</v>
      </c>
      <c r="F210" s="228" t="s">
        <v>362</v>
      </c>
      <c r="G210" s="225"/>
      <c r="H210" s="229">
        <v>7.7999999999999998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159</v>
      </c>
      <c r="AU210" s="235" t="s">
        <v>81</v>
      </c>
      <c r="AV210" s="13" t="s">
        <v>81</v>
      </c>
      <c r="AW210" s="13" t="s">
        <v>32</v>
      </c>
      <c r="AX210" s="13" t="s">
        <v>79</v>
      </c>
      <c r="AY210" s="235" t="s">
        <v>134</v>
      </c>
    </row>
    <row r="211" s="2" customFormat="1" ht="22.2" customHeight="1">
      <c r="A211" s="40"/>
      <c r="B211" s="41"/>
      <c r="C211" s="206" t="s">
        <v>363</v>
      </c>
      <c r="D211" s="206" t="s">
        <v>137</v>
      </c>
      <c r="E211" s="207" t="s">
        <v>364</v>
      </c>
      <c r="F211" s="208" t="s">
        <v>365</v>
      </c>
      <c r="G211" s="209" t="s">
        <v>156</v>
      </c>
      <c r="H211" s="210">
        <v>205.75</v>
      </c>
      <c r="I211" s="211"/>
      <c r="J211" s="212">
        <f>ROUND(I211*H211,2)</f>
        <v>0</v>
      </c>
      <c r="K211" s="208" t="s">
        <v>141</v>
      </c>
      <c r="L211" s="46"/>
      <c r="M211" s="213" t="s">
        <v>19</v>
      </c>
      <c r="N211" s="214" t="s">
        <v>42</v>
      </c>
      <c r="O211" s="86"/>
      <c r="P211" s="215">
        <f>O211*H211</f>
        <v>0</v>
      </c>
      <c r="Q211" s="215">
        <v>0.00117</v>
      </c>
      <c r="R211" s="215">
        <f>Q211*H211</f>
        <v>0.24072750000000001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240</v>
      </c>
      <c r="AT211" s="217" t="s">
        <v>137</v>
      </c>
      <c r="AU211" s="217" t="s">
        <v>81</v>
      </c>
      <c r="AY211" s="19" t="s">
        <v>134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79</v>
      </c>
      <c r="BK211" s="218">
        <f>ROUND(I211*H211,2)</f>
        <v>0</v>
      </c>
      <c r="BL211" s="19" t="s">
        <v>240</v>
      </c>
      <c r="BM211" s="217" t="s">
        <v>366</v>
      </c>
    </row>
    <row r="212" s="2" customFormat="1">
      <c r="A212" s="40"/>
      <c r="B212" s="41"/>
      <c r="C212" s="42"/>
      <c r="D212" s="219" t="s">
        <v>144</v>
      </c>
      <c r="E212" s="42"/>
      <c r="F212" s="220" t="s">
        <v>367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144</v>
      </c>
      <c r="AU212" s="19" t="s">
        <v>81</v>
      </c>
    </row>
    <row r="213" s="13" customFormat="1">
      <c r="A213" s="13"/>
      <c r="B213" s="224"/>
      <c r="C213" s="225"/>
      <c r="D213" s="226" t="s">
        <v>159</v>
      </c>
      <c r="E213" s="227" t="s">
        <v>19</v>
      </c>
      <c r="F213" s="228" t="s">
        <v>368</v>
      </c>
      <c r="G213" s="225"/>
      <c r="H213" s="229">
        <v>205.75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159</v>
      </c>
      <c r="AU213" s="235" t="s">
        <v>81</v>
      </c>
      <c r="AV213" s="13" t="s">
        <v>81</v>
      </c>
      <c r="AW213" s="13" t="s">
        <v>32</v>
      </c>
      <c r="AX213" s="13" t="s">
        <v>79</v>
      </c>
      <c r="AY213" s="235" t="s">
        <v>134</v>
      </c>
    </row>
    <row r="214" s="2" customFormat="1" ht="22.2" customHeight="1">
      <c r="A214" s="40"/>
      <c r="B214" s="41"/>
      <c r="C214" s="257" t="s">
        <v>369</v>
      </c>
      <c r="D214" s="257" t="s">
        <v>251</v>
      </c>
      <c r="E214" s="258" t="s">
        <v>370</v>
      </c>
      <c r="F214" s="259" t="s">
        <v>371</v>
      </c>
      <c r="G214" s="260" t="s">
        <v>156</v>
      </c>
      <c r="H214" s="261">
        <v>205.75</v>
      </c>
      <c r="I214" s="262"/>
      <c r="J214" s="263">
        <f>ROUND(I214*H214,2)</f>
        <v>0</v>
      </c>
      <c r="K214" s="259" t="s">
        <v>141</v>
      </c>
      <c r="L214" s="264"/>
      <c r="M214" s="265" t="s">
        <v>19</v>
      </c>
      <c r="N214" s="266" t="s">
        <v>42</v>
      </c>
      <c r="O214" s="86"/>
      <c r="P214" s="215">
        <f>O214*H214</f>
        <v>0</v>
      </c>
      <c r="Q214" s="215">
        <v>0.0030000000000000001</v>
      </c>
      <c r="R214" s="215">
        <f>Q214*H214</f>
        <v>0.61724999999999997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332</v>
      </c>
      <c r="AT214" s="217" t="s">
        <v>251</v>
      </c>
      <c r="AU214" s="217" t="s">
        <v>81</v>
      </c>
      <c r="AY214" s="19" t="s">
        <v>134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79</v>
      </c>
      <c r="BK214" s="218">
        <f>ROUND(I214*H214,2)</f>
        <v>0</v>
      </c>
      <c r="BL214" s="19" t="s">
        <v>240</v>
      </c>
      <c r="BM214" s="217" t="s">
        <v>372</v>
      </c>
    </row>
    <row r="215" s="2" customFormat="1" ht="34.8" customHeight="1">
      <c r="A215" s="40"/>
      <c r="B215" s="41"/>
      <c r="C215" s="206" t="s">
        <v>373</v>
      </c>
      <c r="D215" s="206" t="s">
        <v>137</v>
      </c>
      <c r="E215" s="207" t="s">
        <v>374</v>
      </c>
      <c r="F215" s="208" t="s">
        <v>375</v>
      </c>
      <c r="G215" s="209" t="s">
        <v>290</v>
      </c>
      <c r="H215" s="210">
        <v>1.9179999999999999</v>
      </c>
      <c r="I215" s="211"/>
      <c r="J215" s="212">
        <f>ROUND(I215*H215,2)</f>
        <v>0</v>
      </c>
      <c r="K215" s="208" t="s">
        <v>141</v>
      </c>
      <c r="L215" s="46"/>
      <c r="M215" s="213" t="s">
        <v>19</v>
      </c>
      <c r="N215" s="214" t="s">
        <v>42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240</v>
      </c>
      <c r="AT215" s="217" t="s">
        <v>137</v>
      </c>
      <c r="AU215" s="217" t="s">
        <v>81</v>
      </c>
      <c r="AY215" s="19" t="s">
        <v>134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79</v>
      </c>
      <c r="BK215" s="218">
        <f>ROUND(I215*H215,2)</f>
        <v>0</v>
      </c>
      <c r="BL215" s="19" t="s">
        <v>240</v>
      </c>
      <c r="BM215" s="217" t="s">
        <v>376</v>
      </c>
    </row>
    <row r="216" s="2" customFormat="1">
      <c r="A216" s="40"/>
      <c r="B216" s="41"/>
      <c r="C216" s="42"/>
      <c r="D216" s="219" t="s">
        <v>144</v>
      </c>
      <c r="E216" s="42"/>
      <c r="F216" s="220" t="s">
        <v>377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144</v>
      </c>
      <c r="AU216" s="19" t="s">
        <v>81</v>
      </c>
    </row>
    <row r="217" s="12" customFormat="1" ht="22.8" customHeight="1">
      <c r="A217" s="12"/>
      <c r="B217" s="190"/>
      <c r="C217" s="191"/>
      <c r="D217" s="192" t="s">
        <v>70</v>
      </c>
      <c r="E217" s="204" t="s">
        <v>378</v>
      </c>
      <c r="F217" s="204" t="s">
        <v>379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SUM(P218:P241)</f>
        <v>0</v>
      </c>
      <c r="Q217" s="198"/>
      <c r="R217" s="199">
        <f>SUM(R218:R241)</f>
        <v>0.34213000000000005</v>
      </c>
      <c r="S217" s="198"/>
      <c r="T217" s="200">
        <f>SUM(T218:T241)</f>
        <v>0.23999999999999999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81</v>
      </c>
      <c r="AT217" s="202" t="s">
        <v>70</v>
      </c>
      <c r="AU217" s="202" t="s">
        <v>79</v>
      </c>
      <c r="AY217" s="201" t="s">
        <v>134</v>
      </c>
      <c r="BK217" s="203">
        <f>SUM(BK218:BK241)</f>
        <v>0</v>
      </c>
    </row>
    <row r="218" s="2" customFormat="1" ht="22.2" customHeight="1">
      <c r="A218" s="40"/>
      <c r="B218" s="41"/>
      <c r="C218" s="206" t="s">
        <v>380</v>
      </c>
      <c r="D218" s="206" t="s">
        <v>137</v>
      </c>
      <c r="E218" s="207" t="s">
        <v>381</v>
      </c>
      <c r="F218" s="208" t="s">
        <v>382</v>
      </c>
      <c r="G218" s="209" t="s">
        <v>140</v>
      </c>
      <c r="H218" s="210">
        <v>9</v>
      </c>
      <c r="I218" s="211"/>
      <c r="J218" s="212">
        <f>ROUND(I218*H218,2)</f>
        <v>0</v>
      </c>
      <c r="K218" s="208" t="s">
        <v>141</v>
      </c>
      <c r="L218" s="46"/>
      <c r="M218" s="213" t="s">
        <v>19</v>
      </c>
      <c r="N218" s="214" t="s">
        <v>42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240</v>
      </c>
      <c r="AT218" s="217" t="s">
        <v>137</v>
      </c>
      <c r="AU218" s="217" t="s">
        <v>81</v>
      </c>
      <c r="AY218" s="19" t="s">
        <v>134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79</v>
      </c>
      <c r="BK218" s="218">
        <f>ROUND(I218*H218,2)</f>
        <v>0</v>
      </c>
      <c r="BL218" s="19" t="s">
        <v>240</v>
      </c>
      <c r="BM218" s="217" t="s">
        <v>383</v>
      </c>
    </row>
    <row r="219" s="2" customFormat="1">
      <c r="A219" s="40"/>
      <c r="B219" s="41"/>
      <c r="C219" s="42"/>
      <c r="D219" s="219" t="s">
        <v>144</v>
      </c>
      <c r="E219" s="42"/>
      <c r="F219" s="220" t="s">
        <v>384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144</v>
      </c>
      <c r="AU219" s="19" t="s">
        <v>81</v>
      </c>
    </row>
    <row r="220" s="2" customFormat="1" ht="14.4" customHeight="1">
      <c r="A220" s="40"/>
      <c r="B220" s="41"/>
      <c r="C220" s="257" t="s">
        <v>385</v>
      </c>
      <c r="D220" s="257" t="s">
        <v>251</v>
      </c>
      <c r="E220" s="258" t="s">
        <v>386</v>
      </c>
      <c r="F220" s="259" t="s">
        <v>387</v>
      </c>
      <c r="G220" s="260" t="s">
        <v>140</v>
      </c>
      <c r="H220" s="261">
        <v>8</v>
      </c>
      <c r="I220" s="262"/>
      <c r="J220" s="263">
        <f>ROUND(I220*H220,2)</f>
        <v>0</v>
      </c>
      <c r="K220" s="259" t="s">
        <v>141</v>
      </c>
      <c r="L220" s="264"/>
      <c r="M220" s="265" t="s">
        <v>19</v>
      </c>
      <c r="N220" s="266" t="s">
        <v>42</v>
      </c>
      <c r="O220" s="86"/>
      <c r="P220" s="215">
        <f>O220*H220</f>
        <v>0</v>
      </c>
      <c r="Q220" s="215">
        <v>0.016</v>
      </c>
      <c r="R220" s="215">
        <f>Q220*H220</f>
        <v>0.128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332</v>
      </c>
      <c r="AT220" s="217" t="s">
        <v>251</v>
      </c>
      <c r="AU220" s="217" t="s">
        <v>81</v>
      </c>
      <c r="AY220" s="19" t="s">
        <v>134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79</v>
      </c>
      <c r="BK220" s="218">
        <f>ROUND(I220*H220,2)</f>
        <v>0</v>
      </c>
      <c r="BL220" s="19" t="s">
        <v>240</v>
      </c>
      <c r="BM220" s="217" t="s">
        <v>388</v>
      </c>
    </row>
    <row r="221" s="2" customFormat="1">
      <c r="A221" s="40"/>
      <c r="B221" s="41"/>
      <c r="C221" s="42"/>
      <c r="D221" s="226" t="s">
        <v>389</v>
      </c>
      <c r="E221" s="42"/>
      <c r="F221" s="267" t="s">
        <v>390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389</v>
      </c>
      <c r="AU221" s="19" t="s">
        <v>81</v>
      </c>
    </row>
    <row r="222" s="2" customFormat="1" ht="14.4" customHeight="1">
      <c r="A222" s="40"/>
      <c r="B222" s="41"/>
      <c r="C222" s="257" t="s">
        <v>391</v>
      </c>
      <c r="D222" s="257" t="s">
        <v>251</v>
      </c>
      <c r="E222" s="258" t="s">
        <v>392</v>
      </c>
      <c r="F222" s="259" t="s">
        <v>393</v>
      </c>
      <c r="G222" s="260" t="s">
        <v>140</v>
      </c>
      <c r="H222" s="261">
        <v>1</v>
      </c>
      <c r="I222" s="262"/>
      <c r="J222" s="263">
        <f>ROUND(I222*H222,2)</f>
        <v>0</v>
      </c>
      <c r="K222" s="259" t="s">
        <v>141</v>
      </c>
      <c r="L222" s="264"/>
      <c r="M222" s="265" t="s">
        <v>19</v>
      </c>
      <c r="N222" s="266" t="s">
        <v>42</v>
      </c>
      <c r="O222" s="86"/>
      <c r="P222" s="215">
        <f>O222*H222</f>
        <v>0</v>
      </c>
      <c r="Q222" s="215">
        <v>0.0195</v>
      </c>
      <c r="R222" s="215">
        <f>Q222*H222</f>
        <v>0.0195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332</v>
      </c>
      <c r="AT222" s="217" t="s">
        <v>251</v>
      </c>
      <c r="AU222" s="217" t="s">
        <v>81</v>
      </c>
      <c r="AY222" s="19" t="s">
        <v>134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79</v>
      </c>
      <c r="BK222" s="218">
        <f>ROUND(I222*H222,2)</f>
        <v>0</v>
      </c>
      <c r="BL222" s="19" t="s">
        <v>240</v>
      </c>
      <c r="BM222" s="217" t="s">
        <v>394</v>
      </c>
    </row>
    <row r="223" s="2" customFormat="1">
      <c r="A223" s="40"/>
      <c r="B223" s="41"/>
      <c r="C223" s="42"/>
      <c r="D223" s="226" t="s">
        <v>389</v>
      </c>
      <c r="E223" s="42"/>
      <c r="F223" s="267" t="s">
        <v>395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389</v>
      </c>
      <c r="AU223" s="19" t="s">
        <v>81</v>
      </c>
    </row>
    <row r="224" s="2" customFormat="1" ht="22.2" customHeight="1">
      <c r="A224" s="40"/>
      <c r="B224" s="41"/>
      <c r="C224" s="206" t="s">
        <v>396</v>
      </c>
      <c r="D224" s="206" t="s">
        <v>137</v>
      </c>
      <c r="E224" s="207" t="s">
        <v>397</v>
      </c>
      <c r="F224" s="208" t="s">
        <v>398</v>
      </c>
      <c r="G224" s="209" t="s">
        <v>140</v>
      </c>
      <c r="H224" s="210">
        <v>1</v>
      </c>
      <c r="I224" s="211"/>
      <c r="J224" s="212">
        <f>ROUND(I224*H224,2)</f>
        <v>0</v>
      </c>
      <c r="K224" s="208" t="s">
        <v>141</v>
      </c>
      <c r="L224" s="46"/>
      <c r="M224" s="213" t="s">
        <v>19</v>
      </c>
      <c r="N224" s="214" t="s">
        <v>42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240</v>
      </c>
      <c r="AT224" s="217" t="s">
        <v>137</v>
      </c>
      <c r="AU224" s="217" t="s">
        <v>81</v>
      </c>
      <c r="AY224" s="19" t="s">
        <v>134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79</v>
      </c>
      <c r="BK224" s="218">
        <f>ROUND(I224*H224,2)</f>
        <v>0</v>
      </c>
      <c r="BL224" s="19" t="s">
        <v>240</v>
      </c>
      <c r="BM224" s="217" t="s">
        <v>399</v>
      </c>
    </row>
    <row r="225" s="2" customFormat="1">
      <c r="A225" s="40"/>
      <c r="B225" s="41"/>
      <c r="C225" s="42"/>
      <c r="D225" s="219" t="s">
        <v>144</v>
      </c>
      <c r="E225" s="42"/>
      <c r="F225" s="220" t="s">
        <v>400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144</v>
      </c>
      <c r="AU225" s="19" t="s">
        <v>81</v>
      </c>
    </row>
    <row r="226" s="2" customFormat="1" ht="14.4" customHeight="1">
      <c r="A226" s="40"/>
      <c r="B226" s="41"/>
      <c r="C226" s="257" t="s">
        <v>401</v>
      </c>
      <c r="D226" s="257" t="s">
        <v>251</v>
      </c>
      <c r="E226" s="258" t="s">
        <v>402</v>
      </c>
      <c r="F226" s="259" t="s">
        <v>403</v>
      </c>
      <c r="G226" s="260" t="s">
        <v>140</v>
      </c>
      <c r="H226" s="261">
        <v>1</v>
      </c>
      <c r="I226" s="262"/>
      <c r="J226" s="263">
        <f>ROUND(I226*H226,2)</f>
        <v>0</v>
      </c>
      <c r="K226" s="259" t="s">
        <v>141</v>
      </c>
      <c r="L226" s="264"/>
      <c r="M226" s="265" t="s">
        <v>19</v>
      </c>
      <c r="N226" s="266" t="s">
        <v>42</v>
      </c>
      <c r="O226" s="86"/>
      <c r="P226" s="215">
        <f>O226*H226</f>
        <v>0</v>
      </c>
      <c r="Q226" s="215">
        <v>0.040000000000000001</v>
      </c>
      <c r="R226" s="215">
        <f>Q226*H226</f>
        <v>0.040000000000000001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332</v>
      </c>
      <c r="AT226" s="217" t="s">
        <v>251</v>
      </c>
      <c r="AU226" s="217" t="s">
        <v>81</v>
      </c>
      <c r="AY226" s="19" t="s">
        <v>134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79</v>
      </c>
      <c r="BK226" s="218">
        <f>ROUND(I226*H226,2)</f>
        <v>0</v>
      </c>
      <c r="BL226" s="19" t="s">
        <v>240</v>
      </c>
      <c r="BM226" s="217" t="s">
        <v>404</v>
      </c>
    </row>
    <row r="227" s="2" customFormat="1" ht="14.4" customHeight="1">
      <c r="A227" s="40"/>
      <c r="B227" s="41"/>
      <c r="C227" s="206" t="s">
        <v>405</v>
      </c>
      <c r="D227" s="206" t="s">
        <v>137</v>
      </c>
      <c r="E227" s="207" t="s">
        <v>406</v>
      </c>
      <c r="F227" s="208" t="s">
        <v>407</v>
      </c>
      <c r="G227" s="209" t="s">
        <v>140</v>
      </c>
      <c r="H227" s="210">
        <v>2</v>
      </c>
      <c r="I227" s="211"/>
      <c r="J227" s="212">
        <f>ROUND(I227*H227,2)</f>
        <v>0</v>
      </c>
      <c r="K227" s="208" t="s">
        <v>141</v>
      </c>
      <c r="L227" s="46"/>
      <c r="M227" s="213" t="s">
        <v>19</v>
      </c>
      <c r="N227" s="214" t="s">
        <v>42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240</v>
      </c>
      <c r="AT227" s="217" t="s">
        <v>137</v>
      </c>
      <c r="AU227" s="217" t="s">
        <v>81</v>
      </c>
      <c r="AY227" s="19" t="s">
        <v>134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79</v>
      </c>
      <c r="BK227" s="218">
        <f>ROUND(I227*H227,2)</f>
        <v>0</v>
      </c>
      <c r="BL227" s="19" t="s">
        <v>240</v>
      </c>
      <c r="BM227" s="217" t="s">
        <v>408</v>
      </c>
    </row>
    <row r="228" s="2" customFormat="1">
      <c r="A228" s="40"/>
      <c r="B228" s="41"/>
      <c r="C228" s="42"/>
      <c r="D228" s="219" t="s">
        <v>144</v>
      </c>
      <c r="E228" s="42"/>
      <c r="F228" s="220" t="s">
        <v>409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144</v>
      </c>
      <c r="AU228" s="19" t="s">
        <v>81</v>
      </c>
    </row>
    <row r="229" s="2" customFormat="1" ht="14.4" customHeight="1">
      <c r="A229" s="40"/>
      <c r="B229" s="41"/>
      <c r="C229" s="257" t="s">
        <v>410</v>
      </c>
      <c r="D229" s="257" t="s">
        <v>251</v>
      </c>
      <c r="E229" s="258" t="s">
        <v>411</v>
      </c>
      <c r="F229" s="259" t="s">
        <v>412</v>
      </c>
      <c r="G229" s="260" t="s">
        <v>140</v>
      </c>
      <c r="H229" s="261">
        <v>2</v>
      </c>
      <c r="I229" s="262"/>
      <c r="J229" s="263">
        <f>ROUND(I229*H229,2)</f>
        <v>0</v>
      </c>
      <c r="K229" s="259" t="s">
        <v>141</v>
      </c>
      <c r="L229" s="264"/>
      <c r="M229" s="265" t="s">
        <v>19</v>
      </c>
      <c r="N229" s="266" t="s">
        <v>42</v>
      </c>
      <c r="O229" s="86"/>
      <c r="P229" s="215">
        <f>O229*H229</f>
        <v>0</v>
      </c>
      <c r="Q229" s="215">
        <v>0.0022000000000000001</v>
      </c>
      <c r="R229" s="215">
        <f>Q229*H229</f>
        <v>0.0044000000000000003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332</v>
      </c>
      <c r="AT229" s="217" t="s">
        <v>251</v>
      </c>
      <c r="AU229" s="217" t="s">
        <v>81</v>
      </c>
      <c r="AY229" s="19" t="s">
        <v>134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79</v>
      </c>
      <c r="BK229" s="218">
        <f>ROUND(I229*H229,2)</f>
        <v>0</v>
      </c>
      <c r="BL229" s="19" t="s">
        <v>240</v>
      </c>
      <c r="BM229" s="217" t="s">
        <v>413</v>
      </c>
    </row>
    <row r="230" s="2" customFormat="1" ht="19.8" customHeight="1">
      <c r="A230" s="40"/>
      <c r="B230" s="41"/>
      <c r="C230" s="206" t="s">
        <v>414</v>
      </c>
      <c r="D230" s="206" t="s">
        <v>137</v>
      </c>
      <c r="E230" s="207" t="s">
        <v>415</v>
      </c>
      <c r="F230" s="208" t="s">
        <v>416</v>
      </c>
      <c r="G230" s="209" t="s">
        <v>140</v>
      </c>
      <c r="H230" s="210">
        <v>8</v>
      </c>
      <c r="I230" s="211"/>
      <c r="J230" s="212">
        <f>ROUND(I230*H230,2)</f>
        <v>0</v>
      </c>
      <c r="K230" s="208" t="s">
        <v>141</v>
      </c>
      <c r="L230" s="46"/>
      <c r="M230" s="213" t="s">
        <v>19</v>
      </c>
      <c r="N230" s="214" t="s">
        <v>42</v>
      </c>
      <c r="O230" s="86"/>
      <c r="P230" s="215">
        <f>O230*H230</f>
        <v>0</v>
      </c>
      <c r="Q230" s="215">
        <v>0.00046999999999999999</v>
      </c>
      <c r="R230" s="215">
        <f>Q230*H230</f>
        <v>0.0037599999999999999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240</v>
      </c>
      <c r="AT230" s="217" t="s">
        <v>137</v>
      </c>
      <c r="AU230" s="217" t="s">
        <v>81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79</v>
      </c>
      <c r="BK230" s="218">
        <f>ROUND(I230*H230,2)</f>
        <v>0</v>
      </c>
      <c r="BL230" s="19" t="s">
        <v>240</v>
      </c>
      <c r="BM230" s="217" t="s">
        <v>417</v>
      </c>
    </row>
    <row r="231" s="2" customFormat="1">
      <c r="A231" s="40"/>
      <c r="B231" s="41"/>
      <c r="C231" s="42"/>
      <c r="D231" s="219" t="s">
        <v>144</v>
      </c>
      <c r="E231" s="42"/>
      <c r="F231" s="220" t="s">
        <v>418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144</v>
      </c>
      <c r="AU231" s="19" t="s">
        <v>81</v>
      </c>
    </row>
    <row r="232" s="2" customFormat="1" ht="19.8" customHeight="1">
      <c r="A232" s="40"/>
      <c r="B232" s="41"/>
      <c r="C232" s="257" t="s">
        <v>419</v>
      </c>
      <c r="D232" s="257" t="s">
        <v>251</v>
      </c>
      <c r="E232" s="258" t="s">
        <v>420</v>
      </c>
      <c r="F232" s="259" t="s">
        <v>421</v>
      </c>
      <c r="G232" s="260" t="s">
        <v>140</v>
      </c>
      <c r="H232" s="261">
        <v>8</v>
      </c>
      <c r="I232" s="262"/>
      <c r="J232" s="263">
        <f>ROUND(I232*H232,2)</f>
        <v>0</v>
      </c>
      <c r="K232" s="259" t="s">
        <v>141</v>
      </c>
      <c r="L232" s="264"/>
      <c r="M232" s="265" t="s">
        <v>19</v>
      </c>
      <c r="N232" s="266" t="s">
        <v>42</v>
      </c>
      <c r="O232" s="86"/>
      <c r="P232" s="215">
        <f>O232*H232</f>
        <v>0</v>
      </c>
      <c r="Q232" s="215">
        <v>0.016</v>
      </c>
      <c r="R232" s="215">
        <f>Q232*H232</f>
        <v>0.128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332</v>
      </c>
      <c r="AT232" s="217" t="s">
        <v>251</v>
      </c>
      <c r="AU232" s="217" t="s">
        <v>81</v>
      </c>
      <c r="AY232" s="19" t="s">
        <v>134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79</v>
      </c>
      <c r="BK232" s="218">
        <f>ROUND(I232*H232,2)</f>
        <v>0</v>
      </c>
      <c r="BL232" s="19" t="s">
        <v>240</v>
      </c>
      <c r="BM232" s="217" t="s">
        <v>422</v>
      </c>
    </row>
    <row r="233" s="2" customFormat="1" ht="19.8" customHeight="1">
      <c r="A233" s="40"/>
      <c r="B233" s="41"/>
      <c r="C233" s="206" t="s">
        <v>423</v>
      </c>
      <c r="D233" s="206" t="s">
        <v>137</v>
      </c>
      <c r="E233" s="207" t="s">
        <v>424</v>
      </c>
      <c r="F233" s="208" t="s">
        <v>425</v>
      </c>
      <c r="G233" s="209" t="s">
        <v>140</v>
      </c>
      <c r="H233" s="210">
        <v>1</v>
      </c>
      <c r="I233" s="211"/>
      <c r="J233" s="212">
        <f>ROUND(I233*H233,2)</f>
        <v>0</v>
      </c>
      <c r="K233" s="208" t="s">
        <v>141</v>
      </c>
      <c r="L233" s="46"/>
      <c r="M233" s="213" t="s">
        <v>19</v>
      </c>
      <c r="N233" s="214" t="s">
        <v>42</v>
      </c>
      <c r="O233" s="86"/>
      <c r="P233" s="215">
        <f>O233*H233</f>
        <v>0</v>
      </c>
      <c r="Q233" s="215">
        <v>0.00046999999999999999</v>
      </c>
      <c r="R233" s="215">
        <f>Q233*H233</f>
        <v>0.00046999999999999999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240</v>
      </c>
      <c r="AT233" s="217" t="s">
        <v>137</v>
      </c>
      <c r="AU233" s="217" t="s">
        <v>81</v>
      </c>
      <c r="AY233" s="19" t="s">
        <v>134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79</v>
      </c>
      <c r="BK233" s="218">
        <f>ROUND(I233*H233,2)</f>
        <v>0</v>
      </c>
      <c r="BL233" s="19" t="s">
        <v>240</v>
      </c>
      <c r="BM233" s="217" t="s">
        <v>426</v>
      </c>
    </row>
    <row r="234" s="2" customFormat="1">
      <c r="A234" s="40"/>
      <c r="B234" s="41"/>
      <c r="C234" s="42"/>
      <c r="D234" s="219" t="s">
        <v>144</v>
      </c>
      <c r="E234" s="42"/>
      <c r="F234" s="220" t="s">
        <v>427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144</v>
      </c>
      <c r="AU234" s="19" t="s">
        <v>81</v>
      </c>
    </row>
    <row r="235" s="2" customFormat="1" ht="19.8" customHeight="1">
      <c r="A235" s="40"/>
      <c r="B235" s="41"/>
      <c r="C235" s="257" t="s">
        <v>428</v>
      </c>
      <c r="D235" s="257" t="s">
        <v>251</v>
      </c>
      <c r="E235" s="258" t="s">
        <v>429</v>
      </c>
      <c r="F235" s="259" t="s">
        <v>430</v>
      </c>
      <c r="G235" s="260" t="s">
        <v>140</v>
      </c>
      <c r="H235" s="261">
        <v>1</v>
      </c>
      <c r="I235" s="262"/>
      <c r="J235" s="263">
        <f>ROUND(I235*H235,2)</f>
        <v>0</v>
      </c>
      <c r="K235" s="259" t="s">
        <v>141</v>
      </c>
      <c r="L235" s="264"/>
      <c r="M235" s="265" t="s">
        <v>19</v>
      </c>
      <c r="N235" s="266" t="s">
        <v>42</v>
      </c>
      <c r="O235" s="86"/>
      <c r="P235" s="215">
        <f>O235*H235</f>
        <v>0</v>
      </c>
      <c r="Q235" s="215">
        <v>0.017999999999999999</v>
      </c>
      <c r="R235" s="215">
        <f>Q235*H235</f>
        <v>0.017999999999999999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332</v>
      </c>
      <c r="AT235" s="217" t="s">
        <v>251</v>
      </c>
      <c r="AU235" s="217" t="s">
        <v>81</v>
      </c>
      <c r="AY235" s="19" t="s">
        <v>134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79</v>
      </c>
      <c r="BK235" s="218">
        <f>ROUND(I235*H235,2)</f>
        <v>0</v>
      </c>
      <c r="BL235" s="19" t="s">
        <v>240</v>
      </c>
      <c r="BM235" s="217" t="s">
        <v>431</v>
      </c>
    </row>
    <row r="236" s="2" customFormat="1" ht="14.4" customHeight="1">
      <c r="A236" s="40"/>
      <c r="B236" s="41"/>
      <c r="C236" s="206" t="s">
        <v>432</v>
      </c>
      <c r="D236" s="206" t="s">
        <v>137</v>
      </c>
      <c r="E236" s="207" t="s">
        <v>433</v>
      </c>
      <c r="F236" s="208" t="s">
        <v>434</v>
      </c>
      <c r="G236" s="209" t="s">
        <v>140</v>
      </c>
      <c r="H236" s="210">
        <v>10</v>
      </c>
      <c r="I236" s="211"/>
      <c r="J236" s="212">
        <f>ROUND(I236*H236,2)</f>
        <v>0</v>
      </c>
      <c r="K236" s="208" t="s">
        <v>141</v>
      </c>
      <c r="L236" s="46"/>
      <c r="M236" s="213" t="s">
        <v>19</v>
      </c>
      <c r="N236" s="214" t="s">
        <v>42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0.024</v>
      </c>
      <c r="T236" s="216">
        <f>S236*H236</f>
        <v>0.23999999999999999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240</v>
      </c>
      <c r="AT236" s="217" t="s">
        <v>137</v>
      </c>
      <c r="AU236" s="217" t="s">
        <v>81</v>
      </c>
      <c r="AY236" s="19" t="s">
        <v>134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79</v>
      </c>
      <c r="BK236" s="218">
        <f>ROUND(I236*H236,2)</f>
        <v>0</v>
      </c>
      <c r="BL236" s="19" t="s">
        <v>240</v>
      </c>
      <c r="BM236" s="217" t="s">
        <v>435</v>
      </c>
    </row>
    <row r="237" s="2" customFormat="1">
      <c r="A237" s="40"/>
      <c r="B237" s="41"/>
      <c r="C237" s="42"/>
      <c r="D237" s="219" t="s">
        <v>144</v>
      </c>
      <c r="E237" s="42"/>
      <c r="F237" s="220" t="s">
        <v>436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144</v>
      </c>
      <c r="AU237" s="19" t="s">
        <v>81</v>
      </c>
    </row>
    <row r="238" s="2" customFormat="1" ht="14.4" customHeight="1">
      <c r="A238" s="40"/>
      <c r="B238" s="41"/>
      <c r="C238" s="206" t="s">
        <v>437</v>
      </c>
      <c r="D238" s="206" t="s">
        <v>137</v>
      </c>
      <c r="E238" s="207" t="s">
        <v>438</v>
      </c>
      <c r="F238" s="208" t="s">
        <v>439</v>
      </c>
      <c r="G238" s="209" t="s">
        <v>173</v>
      </c>
      <c r="H238" s="210">
        <v>3.6000000000000001</v>
      </c>
      <c r="I238" s="211"/>
      <c r="J238" s="212">
        <f>ROUND(I238*H238,2)</f>
        <v>0</v>
      </c>
      <c r="K238" s="208" t="s">
        <v>19</v>
      </c>
      <c r="L238" s="46"/>
      <c r="M238" s="213" t="s">
        <v>19</v>
      </c>
      <c r="N238" s="214" t="s">
        <v>42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240</v>
      </c>
      <c r="AT238" s="217" t="s">
        <v>137</v>
      </c>
      <c r="AU238" s="217" t="s">
        <v>81</v>
      </c>
      <c r="AY238" s="19" t="s">
        <v>134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79</v>
      </c>
      <c r="BK238" s="218">
        <f>ROUND(I238*H238,2)</f>
        <v>0</v>
      </c>
      <c r="BL238" s="19" t="s">
        <v>240</v>
      </c>
      <c r="BM238" s="217" t="s">
        <v>440</v>
      </c>
    </row>
    <row r="239" s="2" customFormat="1" ht="14.4" customHeight="1">
      <c r="A239" s="40"/>
      <c r="B239" s="41"/>
      <c r="C239" s="206" t="s">
        <v>441</v>
      </c>
      <c r="D239" s="206" t="s">
        <v>137</v>
      </c>
      <c r="E239" s="207" t="s">
        <v>442</v>
      </c>
      <c r="F239" s="208" t="s">
        <v>443</v>
      </c>
      <c r="G239" s="209" t="s">
        <v>140</v>
      </c>
      <c r="H239" s="210">
        <v>24</v>
      </c>
      <c r="I239" s="211"/>
      <c r="J239" s="212">
        <f>ROUND(I239*H239,2)</f>
        <v>0</v>
      </c>
      <c r="K239" s="208" t="s">
        <v>19</v>
      </c>
      <c r="L239" s="46"/>
      <c r="M239" s="213" t="s">
        <v>19</v>
      </c>
      <c r="N239" s="214" t="s">
        <v>42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240</v>
      </c>
      <c r="AT239" s="217" t="s">
        <v>137</v>
      </c>
      <c r="AU239" s="217" t="s">
        <v>81</v>
      </c>
      <c r="AY239" s="19" t="s">
        <v>134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79</v>
      </c>
      <c r="BK239" s="218">
        <f>ROUND(I239*H239,2)</f>
        <v>0</v>
      </c>
      <c r="BL239" s="19" t="s">
        <v>240</v>
      </c>
      <c r="BM239" s="217" t="s">
        <v>444</v>
      </c>
    </row>
    <row r="240" s="2" customFormat="1" ht="22.2" customHeight="1">
      <c r="A240" s="40"/>
      <c r="B240" s="41"/>
      <c r="C240" s="206" t="s">
        <v>445</v>
      </c>
      <c r="D240" s="206" t="s">
        <v>137</v>
      </c>
      <c r="E240" s="207" t="s">
        <v>446</v>
      </c>
      <c r="F240" s="208" t="s">
        <v>447</v>
      </c>
      <c r="G240" s="209" t="s">
        <v>290</v>
      </c>
      <c r="H240" s="210">
        <v>0.34200000000000003</v>
      </c>
      <c r="I240" s="211"/>
      <c r="J240" s="212">
        <f>ROUND(I240*H240,2)</f>
        <v>0</v>
      </c>
      <c r="K240" s="208" t="s">
        <v>141</v>
      </c>
      <c r="L240" s="46"/>
      <c r="M240" s="213" t="s">
        <v>19</v>
      </c>
      <c r="N240" s="214" t="s">
        <v>42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240</v>
      </c>
      <c r="AT240" s="217" t="s">
        <v>137</v>
      </c>
      <c r="AU240" s="217" t="s">
        <v>81</v>
      </c>
      <c r="AY240" s="19" t="s">
        <v>134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79</v>
      </c>
      <c r="BK240" s="218">
        <f>ROUND(I240*H240,2)</f>
        <v>0</v>
      </c>
      <c r="BL240" s="19" t="s">
        <v>240</v>
      </c>
      <c r="BM240" s="217" t="s">
        <v>448</v>
      </c>
    </row>
    <row r="241" s="2" customFormat="1">
      <c r="A241" s="40"/>
      <c r="B241" s="41"/>
      <c r="C241" s="42"/>
      <c r="D241" s="219" t="s">
        <v>144</v>
      </c>
      <c r="E241" s="42"/>
      <c r="F241" s="220" t="s">
        <v>449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144</v>
      </c>
      <c r="AU241" s="19" t="s">
        <v>81</v>
      </c>
    </row>
    <row r="242" s="12" customFormat="1" ht="22.8" customHeight="1">
      <c r="A242" s="12"/>
      <c r="B242" s="190"/>
      <c r="C242" s="191"/>
      <c r="D242" s="192" t="s">
        <v>70</v>
      </c>
      <c r="E242" s="204" t="s">
        <v>450</v>
      </c>
      <c r="F242" s="204" t="s">
        <v>451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SUM(P243:P254)</f>
        <v>0</v>
      </c>
      <c r="Q242" s="198"/>
      <c r="R242" s="199">
        <f>SUM(R243:R254)</f>
        <v>0.109988</v>
      </c>
      <c r="S242" s="198"/>
      <c r="T242" s="200">
        <f>SUM(T243:T254)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81</v>
      </c>
      <c r="AT242" s="202" t="s">
        <v>70</v>
      </c>
      <c r="AU242" s="202" t="s">
        <v>79</v>
      </c>
      <c r="AY242" s="201" t="s">
        <v>134</v>
      </c>
      <c r="BK242" s="203">
        <f>SUM(BK243:BK254)</f>
        <v>0</v>
      </c>
    </row>
    <row r="243" s="2" customFormat="1" ht="22.2" customHeight="1">
      <c r="A243" s="40"/>
      <c r="B243" s="41"/>
      <c r="C243" s="206" t="s">
        <v>452</v>
      </c>
      <c r="D243" s="206" t="s">
        <v>137</v>
      </c>
      <c r="E243" s="207" t="s">
        <v>453</v>
      </c>
      <c r="F243" s="208" t="s">
        <v>454</v>
      </c>
      <c r="G243" s="209" t="s">
        <v>173</v>
      </c>
      <c r="H243" s="210">
        <v>33.200000000000003</v>
      </c>
      <c r="I243" s="211"/>
      <c r="J243" s="212">
        <f>ROUND(I243*H243,2)</f>
        <v>0</v>
      </c>
      <c r="K243" s="208" t="s">
        <v>141</v>
      </c>
      <c r="L243" s="46"/>
      <c r="M243" s="213" t="s">
        <v>19</v>
      </c>
      <c r="N243" s="214" t="s">
        <v>42</v>
      </c>
      <c r="O243" s="86"/>
      <c r="P243" s="215">
        <f>O243*H243</f>
        <v>0</v>
      </c>
      <c r="Q243" s="215">
        <v>0.00011</v>
      </c>
      <c r="R243" s="215">
        <f>Q243*H243</f>
        <v>0.0036520000000000003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240</v>
      </c>
      <c r="AT243" s="217" t="s">
        <v>137</v>
      </c>
      <c r="AU243" s="217" t="s">
        <v>81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79</v>
      </c>
      <c r="BK243" s="218">
        <f>ROUND(I243*H243,2)</f>
        <v>0</v>
      </c>
      <c r="BL243" s="19" t="s">
        <v>240</v>
      </c>
      <c r="BM243" s="217" t="s">
        <v>455</v>
      </c>
    </row>
    <row r="244" s="2" customFormat="1">
      <c r="A244" s="40"/>
      <c r="B244" s="41"/>
      <c r="C244" s="42"/>
      <c r="D244" s="219" t="s">
        <v>144</v>
      </c>
      <c r="E244" s="42"/>
      <c r="F244" s="220" t="s">
        <v>456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144</v>
      </c>
      <c r="AU244" s="19" t="s">
        <v>81</v>
      </c>
    </row>
    <row r="245" s="2" customFormat="1" ht="14.4" customHeight="1">
      <c r="A245" s="40"/>
      <c r="B245" s="41"/>
      <c r="C245" s="257" t="s">
        <v>457</v>
      </c>
      <c r="D245" s="257" t="s">
        <v>251</v>
      </c>
      <c r="E245" s="258" t="s">
        <v>458</v>
      </c>
      <c r="F245" s="259" t="s">
        <v>459</v>
      </c>
      <c r="G245" s="260" t="s">
        <v>173</v>
      </c>
      <c r="H245" s="261">
        <v>33.200000000000003</v>
      </c>
      <c r="I245" s="262"/>
      <c r="J245" s="263">
        <f>ROUND(I245*H245,2)</f>
        <v>0</v>
      </c>
      <c r="K245" s="259" t="s">
        <v>141</v>
      </c>
      <c r="L245" s="264"/>
      <c r="M245" s="265" t="s">
        <v>19</v>
      </c>
      <c r="N245" s="266" t="s">
        <v>42</v>
      </c>
      <c r="O245" s="86"/>
      <c r="P245" s="215">
        <f>O245*H245</f>
        <v>0</v>
      </c>
      <c r="Q245" s="215">
        <v>0.00173</v>
      </c>
      <c r="R245" s="215">
        <f>Q245*H245</f>
        <v>0.057436000000000001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332</v>
      </c>
      <c r="AT245" s="217" t="s">
        <v>251</v>
      </c>
      <c r="AU245" s="217" t="s">
        <v>81</v>
      </c>
      <c r="AY245" s="19" t="s">
        <v>134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79</v>
      </c>
      <c r="BK245" s="218">
        <f>ROUND(I245*H245,2)</f>
        <v>0</v>
      </c>
      <c r="BL245" s="19" t="s">
        <v>240</v>
      </c>
      <c r="BM245" s="217" t="s">
        <v>460</v>
      </c>
    </row>
    <row r="246" s="2" customFormat="1" ht="14.4" customHeight="1">
      <c r="A246" s="40"/>
      <c r="B246" s="41"/>
      <c r="C246" s="206" t="s">
        <v>461</v>
      </c>
      <c r="D246" s="206" t="s">
        <v>137</v>
      </c>
      <c r="E246" s="207" t="s">
        <v>462</v>
      </c>
      <c r="F246" s="208" t="s">
        <v>463</v>
      </c>
      <c r="G246" s="209" t="s">
        <v>140</v>
      </c>
      <c r="H246" s="210">
        <v>2</v>
      </c>
      <c r="I246" s="211"/>
      <c r="J246" s="212">
        <f>ROUND(I246*H246,2)</f>
        <v>0</v>
      </c>
      <c r="K246" s="208" t="s">
        <v>141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240</v>
      </c>
      <c r="AT246" s="217" t="s">
        <v>137</v>
      </c>
      <c r="AU246" s="217" t="s">
        <v>81</v>
      </c>
      <c r="AY246" s="19" t="s">
        <v>134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79</v>
      </c>
      <c r="BK246" s="218">
        <f>ROUND(I246*H246,2)</f>
        <v>0</v>
      </c>
      <c r="BL246" s="19" t="s">
        <v>240</v>
      </c>
      <c r="BM246" s="217" t="s">
        <v>464</v>
      </c>
    </row>
    <row r="247" s="2" customFormat="1">
      <c r="A247" s="40"/>
      <c r="B247" s="41"/>
      <c r="C247" s="42"/>
      <c r="D247" s="219" t="s">
        <v>144</v>
      </c>
      <c r="E247" s="42"/>
      <c r="F247" s="220" t="s">
        <v>465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144</v>
      </c>
      <c r="AU247" s="19" t="s">
        <v>81</v>
      </c>
    </row>
    <row r="248" s="2" customFormat="1" ht="14.4" customHeight="1">
      <c r="A248" s="40"/>
      <c r="B248" s="41"/>
      <c r="C248" s="257" t="s">
        <v>466</v>
      </c>
      <c r="D248" s="257" t="s">
        <v>251</v>
      </c>
      <c r="E248" s="258" t="s">
        <v>467</v>
      </c>
      <c r="F248" s="259" t="s">
        <v>468</v>
      </c>
      <c r="G248" s="260" t="s">
        <v>156</v>
      </c>
      <c r="H248" s="261">
        <v>2</v>
      </c>
      <c r="I248" s="262"/>
      <c r="J248" s="263">
        <f>ROUND(I248*H248,2)</f>
        <v>0</v>
      </c>
      <c r="K248" s="259" t="s">
        <v>141</v>
      </c>
      <c r="L248" s="264"/>
      <c r="M248" s="265" t="s">
        <v>19</v>
      </c>
      <c r="N248" s="266" t="s">
        <v>42</v>
      </c>
      <c r="O248" s="86"/>
      <c r="P248" s="215">
        <f>O248*H248</f>
        <v>0</v>
      </c>
      <c r="Q248" s="215">
        <v>0.019650000000000001</v>
      </c>
      <c r="R248" s="215">
        <f>Q248*H248</f>
        <v>0.039300000000000002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332</v>
      </c>
      <c r="AT248" s="217" t="s">
        <v>251</v>
      </c>
      <c r="AU248" s="217" t="s">
        <v>81</v>
      </c>
      <c r="AY248" s="19" t="s">
        <v>134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79</v>
      </c>
      <c r="BK248" s="218">
        <f>ROUND(I248*H248,2)</f>
        <v>0</v>
      </c>
      <c r="BL248" s="19" t="s">
        <v>240</v>
      </c>
      <c r="BM248" s="217" t="s">
        <v>469</v>
      </c>
    </row>
    <row r="249" s="2" customFormat="1">
      <c r="A249" s="40"/>
      <c r="B249" s="41"/>
      <c r="C249" s="42"/>
      <c r="D249" s="226" t="s">
        <v>389</v>
      </c>
      <c r="E249" s="42"/>
      <c r="F249" s="267" t="s">
        <v>470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389</v>
      </c>
      <c r="AU249" s="19" t="s">
        <v>81</v>
      </c>
    </row>
    <row r="250" s="2" customFormat="1" ht="14.4" customHeight="1">
      <c r="A250" s="40"/>
      <c r="B250" s="41"/>
      <c r="C250" s="206" t="s">
        <v>471</v>
      </c>
      <c r="D250" s="206" t="s">
        <v>137</v>
      </c>
      <c r="E250" s="207" t="s">
        <v>472</v>
      </c>
      <c r="F250" s="208" t="s">
        <v>473</v>
      </c>
      <c r="G250" s="209" t="s">
        <v>173</v>
      </c>
      <c r="H250" s="210">
        <v>16.600000000000001</v>
      </c>
      <c r="I250" s="211"/>
      <c r="J250" s="212">
        <f>ROUND(I250*H250,2)</f>
        <v>0</v>
      </c>
      <c r="K250" s="208" t="s">
        <v>141</v>
      </c>
      <c r="L250" s="46"/>
      <c r="M250" s="213" t="s">
        <v>19</v>
      </c>
      <c r="N250" s="214" t="s">
        <v>42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240</v>
      </c>
      <c r="AT250" s="217" t="s">
        <v>137</v>
      </c>
      <c r="AU250" s="217" t="s">
        <v>81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79</v>
      </c>
      <c r="BK250" s="218">
        <f>ROUND(I250*H250,2)</f>
        <v>0</v>
      </c>
      <c r="BL250" s="19" t="s">
        <v>240</v>
      </c>
      <c r="BM250" s="217" t="s">
        <v>474</v>
      </c>
    </row>
    <row r="251" s="2" customFormat="1">
      <c r="A251" s="40"/>
      <c r="B251" s="41"/>
      <c r="C251" s="42"/>
      <c r="D251" s="219" t="s">
        <v>144</v>
      </c>
      <c r="E251" s="42"/>
      <c r="F251" s="220" t="s">
        <v>475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144</v>
      </c>
      <c r="AU251" s="19" t="s">
        <v>81</v>
      </c>
    </row>
    <row r="252" s="2" customFormat="1" ht="14.4" customHeight="1">
      <c r="A252" s="40"/>
      <c r="B252" s="41"/>
      <c r="C252" s="257" t="s">
        <v>476</v>
      </c>
      <c r="D252" s="257" t="s">
        <v>251</v>
      </c>
      <c r="E252" s="258" t="s">
        <v>477</v>
      </c>
      <c r="F252" s="259" t="s">
        <v>478</v>
      </c>
      <c r="G252" s="260" t="s">
        <v>140</v>
      </c>
      <c r="H252" s="261">
        <v>16</v>
      </c>
      <c r="I252" s="262"/>
      <c r="J252" s="263">
        <f>ROUND(I252*H252,2)</f>
        <v>0</v>
      </c>
      <c r="K252" s="259" t="s">
        <v>141</v>
      </c>
      <c r="L252" s="264"/>
      <c r="M252" s="265" t="s">
        <v>19</v>
      </c>
      <c r="N252" s="266" t="s">
        <v>42</v>
      </c>
      <c r="O252" s="86"/>
      <c r="P252" s="215">
        <f>O252*H252</f>
        <v>0</v>
      </c>
      <c r="Q252" s="215">
        <v>0.00059999999999999995</v>
      </c>
      <c r="R252" s="215">
        <f>Q252*H252</f>
        <v>0.0095999999999999992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332</v>
      </c>
      <c r="AT252" s="217" t="s">
        <v>251</v>
      </c>
      <c r="AU252" s="217" t="s">
        <v>81</v>
      </c>
      <c r="AY252" s="19" t="s">
        <v>134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79</v>
      </c>
      <c r="BK252" s="218">
        <f>ROUND(I252*H252,2)</f>
        <v>0</v>
      </c>
      <c r="BL252" s="19" t="s">
        <v>240</v>
      </c>
      <c r="BM252" s="217" t="s">
        <v>479</v>
      </c>
    </row>
    <row r="253" s="2" customFormat="1" ht="22.2" customHeight="1">
      <c r="A253" s="40"/>
      <c r="B253" s="41"/>
      <c r="C253" s="206" t="s">
        <v>480</v>
      </c>
      <c r="D253" s="206" t="s">
        <v>137</v>
      </c>
      <c r="E253" s="207" t="s">
        <v>481</v>
      </c>
      <c r="F253" s="208" t="s">
        <v>482</v>
      </c>
      <c r="G253" s="209" t="s">
        <v>290</v>
      </c>
      <c r="H253" s="210">
        <v>0.11</v>
      </c>
      <c r="I253" s="211"/>
      <c r="J253" s="212">
        <f>ROUND(I253*H253,2)</f>
        <v>0</v>
      </c>
      <c r="K253" s="208" t="s">
        <v>141</v>
      </c>
      <c r="L253" s="46"/>
      <c r="M253" s="213" t="s">
        <v>19</v>
      </c>
      <c r="N253" s="214" t="s">
        <v>42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240</v>
      </c>
      <c r="AT253" s="217" t="s">
        <v>137</v>
      </c>
      <c r="AU253" s="217" t="s">
        <v>81</v>
      </c>
      <c r="AY253" s="19" t="s">
        <v>134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79</v>
      </c>
      <c r="BK253" s="218">
        <f>ROUND(I253*H253,2)</f>
        <v>0</v>
      </c>
      <c r="BL253" s="19" t="s">
        <v>240</v>
      </c>
      <c r="BM253" s="217" t="s">
        <v>483</v>
      </c>
    </row>
    <row r="254" s="2" customFormat="1">
      <c r="A254" s="40"/>
      <c r="B254" s="41"/>
      <c r="C254" s="42"/>
      <c r="D254" s="219" t="s">
        <v>144</v>
      </c>
      <c r="E254" s="42"/>
      <c r="F254" s="220" t="s">
        <v>484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144</v>
      </c>
      <c r="AU254" s="19" t="s">
        <v>81</v>
      </c>
    </row>
    <row r="255" s="12" customFormat="1" ht="22.8" customHeight="1">
      <c r="A255" s="12"/>
      <c r="B255" s="190"/>
      <c r="C255" s="191"/>
      <c r="D255" s="192" t="s">
        <v>70</v>
      </c>
      <c r="E255" s="204" t="s">
        <v>485</v>
      </c>
      <c r="F255" s="204" t="s">
        <v>486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SUM(P256:P279)</f>
        <v>0</v>
      </c>
      <c r="Q255" s="198"/>
      <c r="R255" s="199">
        <f>SUM(R256:R279)</f>
        <v>1.7607225</v>
      </c>
      <c r="S255" s="198"/>
      <c r="T255" s="200">
        <f>SUM(T256:T279)</f>
        <v>4.1447604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81</v>
      </c>
      <c r="AT255" s="202" t="s">
        <v>70</v>
      </c>
      <c r="AU255" s="202" t="s">
        <v>79</v>
      </c>
      <c r="AY255" s="201" t="s">
        <v>134</v>
      </c>
      <c r="BK255" s="203">
        <f>SUM(BK256:BK279)</f>
        <v>0</v>
      </c>
    </row>
    <row r="256" s="2" customFormat="1" ht="14.4" customHeight="1">
      <c r="A256" s="40"/>
      <c r="B256" s="41"/>
      <c r="C256" s="206" t="s">
        <v>487</v>
      </c>
      <c r="D256" s="206" t="s">
        <v>137</v>
      </c>
      <c r="E256" s="207" t="s">
        <v>488</v>
      </c>
      <c r="F256" s="208" t="s">
        <v>489</v>
      </c>
      <c r="G256" s="209" t="s">
        <v>156</v>
      </c>
      <c r="H256" s="210">
        <v>44.93</v>
      </c>
      <c r="I256" s="211"/>
      <c r="J256" s="212">
        <f>ROUND(I256*H256,2)</f>
        <v>0</v>
      </c>
      <c r="K256" s="208" t="s">
        <v>141</v>
      </c>
      <c r="L256" s="46"/>
      <c r="M256" s="213" t="s">
        <v>19</v>
      </c>
      <c r="N256" s="214" t="s">
        <v>42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240</v>
      </c>
      <c r="AT256" s="217" t="s">
        <v>137</v>
      </c>
      <c r="AU256" s="217" t="s">
        <v>81</v>
      </c>
      <c r="AY256" s="19" t="s">
        <v>134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79</v>
      </c>
      <c r="BK256" s="218">
        <f>ROUND(I256*H256,2)</f>
        <v>0</v>
      </c>
      <c r="BL256" s="19" t="s">
        <v>240</v>
      </c>
      <c r="BM256" s="217" t="s">
        <v>490</v>
      </c>
    </row>
    <row r="257" s="2" customFormat="1">
      <c r="A257" s="40"/>
      <c r="B257" s="41"/>
      <c r="C257" s="42"/>
      <c r="D257" s="219" t="s">
        <v>144</v>
      </c>
      <c r="E257" s="42"/>
      <c r="F257" s="220" t="s">
        <v>491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144</v>
      </c>
      <c r="AU257" s="19" t="s">
        <v>81</v>
      </c>
    </row>
    <row r="258" s="2" customFormat="1" ht="19.8" customHeight="1">
      <c r="A258" s="40"/>
      <c r="B258" s="41"/>
      <c r="C258" s="206" t="s">
        <v>492</v>
      </c>
      <c r="D258" s="206" t="s">
        <v>137</v>
      </c>
      <c r="E258" s="207" t="s">
        <v>493</v>
      </c>
      <c r="F258" s="208" t="s">
        <v>494</v>
      </c>
      <c r="G258" s="209" t="s">
        <v>156</v>
      </c>
      <c r="H258" s="210">
        <v>44.93</v>
      </c>
      <c r="I258" s="211"/>
      <c r="J258" s="212">
        <f>ROUND(I258*H258,2)</f>
        <v>0</v>
      </c>
      <c r="K258" s="208" t="s">
        <v>141</v>
      </c>
      <c r="L258" s="46"/>
      <c r="M258" s="213" t="s">
        <v>19</v>
      </c>
      <c r="N258" s="214" t="s">
        <v>42</v>
      </c>
      <c r="O258" s="86"/>
      <c r="P258" s="215">
        <f>O258*H258</f>
        <v>0</v>
      </c>
      <c r="Q258" s="215">
        <v>0.0074999999999999997</v>
      </c>
      <c r="R258" s="215">
        <f>Q258*H258</f>
        <v>0.33697499999999997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240</v>
      </c>
      <c r="AT258" s="217" t="s">
        <v>137</v>
      </c>
      <c r="AU258" s="217" t="s">
        <v>81</v>
      </c>
      <c r="AY258" s="19" t="s">
        <v>134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79</v>
      </c>
      <c r="BK258" s="218">
        <f>ROUND(I258*H258,2)</f>
        <v>0</v>
      </c>
      <c r="BL258" s="19" t="s">
        <v>240</v>
      </c>
      <c r="BM258" s="217" t="s">
        <v>495</v>
      </c>
    </row>
    <row r="259" s="2" customFormat="1">
      <c r="A259" s="40"/>
      <c r="B259" s="41"/>
      <c r="C259" s="42"/>
      <c r="D259" s="219" t="s">
        <v>144</v>
      </c>
      <c r="E259" s="42"/>
      <c r="F259" s="220" t="s">
        <v>496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144</v>
      </c>
      <c r="AU259" s="19" t="s">
        <v>81</v>
      </c>
    </row>
    <row r="260" s="2" customFormat="1" ht="14.4" customHeight="1">
      <c r="A260" s="40"/>
      <c r="B260" s="41"/>
      <c r="C260" s="206" t="s">
        <v>497</v>
      </c>
      <c r="D260" s="206" t="s">
        <v>137</v>
      </c>
      <c r="E260" s="207" t="s">
        <v>498</v>
      </c>
      <c r="F260" s="208" t="s">
        <v>499</v>
      </c>
      <c r="G260" s="209" t="s">
        <v>173</v>
      </c>
      <c r="H260" s="210">
        <v>24.899999999999999</v>
      </c>
      <c r="I260" s="211"/>
      <c r="J260" s="212">
        <f>ROUND(I260*H260,2)</f>
        <v>0</v>
      </c>
      <c r="K260" s="208" t="s">
        <v>141</v>
      </c>
      <c r="L260" s="46"/>
      <c r="M260" s="213" t="s">
        <v>19</v>
      </c>
      <c r="N260" s="214" t="s">
        <v>42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0.01174</v>
      </c>
      <c r="T260" s="216">
        <f>S260*H260</f>
        <v>0.29232599999999997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240</v>
      </c>
      <c r="AT260" s="217" t="s">
        <v>137</v>
      </c>
      <c r="AU260" s="217" t="s">
        <v>81</v>
      </c>
      <c r="AY260" s="19" t="s">
        <v>134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240</v>
      </c>
      <c r="BM260" s="217" t="s">
        <v>500</v>
      </c>
    </row>
    <row r="261" s="2" customFormat="1">
      <c r="A261" s="40"/>
      <c r="B261" s="41"/>
      <c r="C261" s="42"/>
      <c r="D261" s="219" t="s">
        <v>144</v>
      </c>
      <c r="E261" s="42"/>
      <c r="F261" s="220" t="s">
        <v>501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144</v>
      </c>
      <c r="AU261" s="19" t="s">
        <v>81</v>
      </c>
    </row>
    <row r="262" s="2" customFormat="1" ht="19.8" customHeight="1">
      <c r="A262" s="40"/>
      <c r="B262" s="41"/>
      <c r="C262" s="206" t="s">
        <v>502</v>
      </c>
      <c r="D262" s="206" t="s">
        <v>137</v>
      </c>
      <c r="E262" s="207" t="s">
        <v>503</v>
      </c>
      <c r="F262" s="208" t="s">
        <v>504</v>
      </c>
      <c r="G262" s="209" t="s">
        <v>173</v>
      </c>
      <c r="H262" s="210">
        <v>18</v>
      </c>
      <c r="I262" s="211"/>
      <c r="J262" s="212">
        <f>ROUND(I262*H262,2)</f>
        <v>0</v>
      </c>
      <c r="K262" s="208" t="s">
        <v>141</v>
      </c>
      <c r="L262" s="46"/>
      <c r="M262" s="213" t="s">
        <v>19</v>
      </c>
      <c r="N262" s="214" t="s">
        <v>42</v>
      </c>
      <c r="O262" s="86"/>
      <c r="P262" s="215">
        <f>O262*H262</f>
        <v>0</v>
      </c>
      <c r="Q262" s="215">
        <v>0.00058</v>
      </c>
      <c r="R262" s="215">
        <f>Q262*H262</f>
        <v>0.01044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240</v>
      </c>
      <c r="AT262" s="217" t="s">
        <v>137</v>
      </c>
      <c r="AU262" s="217" t="s">
        <v>81</v>
      </c>
      <c r="AY262" s="19" t="s">
        <v>134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79</v>
      </c>
      <c r="BK262" s="218">
        <f>ROUND(I262*H262,2)</f>
        <v>0</v>
      </c>
      <c r="BL262" s="19" t="s">
        <v>240</v>
      </c>
      <c r="BM262" s="217" t="s">
        <v>505</v>
      </c>
    </row>
    <row r="263" s="2" customFormat="1">
      <c r="A263" s="40"/>
      <c r="B263" s="41"/>
      <c r="C263" s="42"/>
      <c r="D263" s="219" t="s">
        <v>144</v>
      </c>
      <c r="E263" s="42"/>
      <c r="F263" s="220" t="s">
        <v>506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144</v>
      </c>
      <c r="AU263" s="19" t="s">
        <v>81</v>
      </c>
    </row>
    <row r="264" s="13" customFormat="1">
      <c r="A264" s="13"/>
      <c r="B264" s="224"/>
      <c r="C264" s="225"/>
      <c r="D264" s="226" t="s">
        <v>159</v>
      </c>
      <c r="E264" s="227" t="s">
        <v>19</v>
      </c>
      <c r="F264" s="228" t="s">
        <v>507</v>
      </c>
      <c r="G264" s="225"/>
      <c r="H264" s="229">
        <v>18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159</v>
      </c>
      <c r="AU264" s="235" t="s">
        <v>81</v>
      </c>
      <c r="AV264" s="13" t="s">
        <v>81</v>
      </c>
      <c r="AW264" s="13" t="s">
        <v>32</v>
      </c>
      <c r="AX264" s="13" t="s">
        <v>79</v>
      </c>
      <c r="AY264" s="235" t="s">
        <v>134</v>
      </c>
    </row>
    <row r="265" s="2" customFormat="1" ht="14.4" customHeight="1">
      <c r="A265" s="40"/>
      <c r="B265" s="41"/>
      <c r="C265" s="257" t="s">
        <v>508</v>
      </c>
      <c r="D265" s="257" t="s">
        <v>251</v>
      </c>
      <c r="E265" s="258" t="s">
        <v>509</v>
      </c>
      <c r="F265" s="259" t="s">
        <v>510</v>
      </c>
      <c r="G265" s="260" t="s">
        <v>173</v>
      </c>
      <c r="H265" s="261">
        <v>1.8</v>
      </c>
      <c r="I265" s="262"/>
      <c r="J265" s="263">
        <f>ROUND(I265*H265,2)</f>
        <v>0</v>
      </c>
      <c r="K265" s="259" t="s">
        <v>141</v>
      </c>
      <c r="L265" s="264"/>
      <c r="M265" s="265" t="s">
        <v>19</v>
      </c>
      <c r="N265" s="266" t="s">
        <v>42</v>
      </c>
      <c r="O265" s="86"/>
      <c r="P265" s="215">
        <f>O265*H265</f>
        <v>0</v>
      </c>
      <c r="Q265" s="215">
        <v>0.00264</v>
      </c>
      <c r="R265" s="215">
        <f>Q265*H265</f>
        <v>0.0047520000000000001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332</v>
      </c>
      <c r="AT265" s="217" t="s">
        <v>251</v>
      </c>
      <c r="AU265" s="217" t="s">
        <v>81</v>
      </c>
      <c r="AY265" s="19" t="s">
        <v>134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79</v>
      </c>
      <c r="BK265" s="218">
        <f>ROUND(I265*H265,2)</f>
        <v>0</v>
      </c>
      <c r="BL265" s="19" t="s">
        <v>240</v>
      </c>
      <c r="BM265" s="217" t="s">
        <v>511</v>
      </c>
    </row>
    <row r="266" s="13" customFormat="1">
      <c r="A266" s="13"/>
      <c r="B266" s="224"/>
      <c r="C266" s="225"/>
      <c r="D266" s="226" t="s">
        <v>159</v>
      </c>
      <c r="E266" s="227" t="s">
        <v>19</v>
      </c>
      <c r="F266" s="228" t="s">
        <v>512</v>
      </c>
      <c r="G266" s="225"/>
      <c r="H266" s="229">
        <v>1.8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159</v>
      </c>
      <c r="AU266" s="235" t="s">
        <v>81</v>
      </c>
      <c r="AV266" s="13" t="s">
        <v>81</v>
      </c>
      <c r="AW266" s="13" t="s">
        <v>32</v>
      </c>
      <c r="AX266" s="13" t="s">
        <v>79</v>
      </c>
      <c r="AY266" s="235" t="s">
        <v>134</v>
      </c>
    </row>
    <row r="267" s="2" customFormat="1" ht="14.4" customHeight="1">
      <c r="A267" s="40"/>
      <c r="B267" s="41"/>
      <c r="C267" s="206" t="s">
        <v>513</v>
      </c>
      <c r="D267" s="206" t="s">
        <v>137</v>
      </c>
      <c r="E267" s="207" t="s">
        <v>514</v>
      </c>
      <c r="F267" s="208" t="s">
        <v>515</v>
      </c>
      <c r="G267" s="209" t="s">
        <v>156</v>
      </c>
      <c r="H267" s="210">
        <v>46.32</v>
      </c>
      <c r="I267" s="211"/>
      <c r="J267" s="212">
        <f>ROUND(I267*H267,2)</f>
        <v>0</v>
      </c>
      <c r="K267" s="208" t="s">
        <v>141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0.083169999999999994</v>
      </c>
      <c r="T267" s="216">
        <f>S267*H267</f>
        <v>3.8524343999999999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240</v>
      </c>
      <c r="AT267" s="217" t="s">
        <v>137</v>
      </c>
      <c r="AU267" s="217" t="s">
        <v>81</v>
      </c>
      <c r="AY267" s="19" t="s">
        <v>134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79</v>
      </c>
      <c r="BK267" s="218">
        <f>ROUND(I267*H267,2)</f>
        <v>0</v>
      </c>
      <c r="BL267" s="19" t="s">
        <v>240</v>
      </c>
      <c r="BM267" s="217" t="s">
        <v>516</v>
      </c>
    </row>
    <row r="268" s="2" customFormat="1">
      <c r="A268" s="40"/>
      <c r="B268" s="41"/>
      <c r="C268" s="42"/>
      <c r="D268" s="219" t="s">
        <v>144</v>
      </c>
      <c r="E268" s="42"/>
      <c r="F268" s="220" t="s">
        <v>517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144</v>
      </c>
      <c r="AU268" s="19" t="s">
        <v>81</v>
      </c>
    </row>
    <row r="269" s="2" customFormat="1" ht="22.2" customHeight="1">
      <c r="A269" s="40"/>
      <c r="B269" s="41"/>
      <c r="C269" s="206" t="s">
        <v>518</v>
      </c>
      <c r="D269" s="206" t="s">
        <v>137</v>
      </c>
      <c r="E269" s="207" t="s">
        <v>519</v>
      </c>
      <c r="F269" s="208" t="s">
        <v>520</v>
      </c>
      <c r="G269" s="209" t="s">
        <v>156</v>
      </c>
      <c r="H269" s="210">
        <v>44.93</v>
      </c>
      <c r="I269" s="211"/>
      <c r="J269" s="212">
        <f>ROUND(I269*H269,2)</f>
        <v>0</v>
      </c>
      <c r="K269" s="208" t="s">
        <v>141</v>
      </c>
      <c r="L269" s="46"/>
      <c r="M269" s="213" t="s">
        <v>19</v>
      </c>
      <c r="N269" s="214" t="s">
        <v>42</v>
      </c>
      <c r="O269" s="86"/>
      <c r="P269" s="215">
        <f>O269*H269</f>
        <v>0</v>
      </c>
      <c r="Q269" s="215">
        <v>0.0075500000000000003</v>
      </c>
      <c r="R269" s="215">
        <f>Q269*H269</f>
        <v>0.33922150000000001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240</v>
      </c>
      <c r="AT269" s="217" t="s">
        <v>137</v>
      </c>
      <c r="AU269" s="217" t="s">
        <v>81</v>
      </c>
      <c r="AY269" s="19" t="s">
        <v>134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79</v>
      </c>
      <c r="BK269" s="218">
        <f>ROUND(I269*H269,2)</f>
        <v>0</v>
      </c>
      <c r="BL269" s="19" t="s">
        <v>240</v>
      </c>
      <c r="BM269" s="217" t="s">
        <v>521</v>
      </c>
    </row>
    <row r="270" s="2" customFormat="1">
      <c r="A270" s="40"/>
      <c r="B270" s="41"/>
      <c r="C270" s="42"/>
      <c r="D270" s="219" t="s">
        <v>144</v>
      </c>
      <c r="E270" s="42"/>
      <c r="F270" s="220" t="s">
        <v>522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144</v>
      </c>
      <c r="AU270" s="19" t="s">
        <v>81</v>
      </c>
    </row>
    <row r="271" s="2" customFormat="1" ht="14.4" customHeight="1">
      <c r="A271" s="40"/>
      <c r="B271" s="41"/>
      <c r="C271" s="257" t="s">
        <v>523</v>
      </c>
      <c r="D271" s="257" t="s">
        <v>251</v>
      </c>
      <c r="E271" s="258" t="s">
        <v>524</v>
      </c>
      <c r="F271" s="259" t="s">
        <v>525</v>
      </c>
      <c r="G271" s="260" t="s">
        <v>156</v>
      </c>
      <c r="H271" s="261">
        <v>44.93</v>
      </c>
      <c r="I271" s="262"/>
      <c r="J271" s="263">
        <f>ROUND(I271*H271,2)</f>
        <v>0</v>
      </c>
      <c r="K271" s="259" t="s">
        <v>141</v>
      </c>
      <c r="L271" s="264"/>
      <c r="M271" s="265" t="s">
        <v>19</v>
      </c>
      <c r="N271" s="266" t="s">
        <v>42</v>
      </c>
      <c r="O271" s="86"/>
      <c r="P271" s="215">
        <f>O271*H271</f>
        <v>0</v>
      </c>
      <c r="Q271" s="215">
        <v>0.021999999999999999</v>
      </c>
      <c r="R271" s="215">
        <f>Q271*H271</f>
        <v>0.98845999999999989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332</v>
      </c>
      <c r="AT271" s="217" t="s">
        <v>251</v>
      </c>
      <c r="AU271" s="217" t="s">
        <v>81</v>
      </c>
      <c r="AY271" s="19" t="s">
        <v>134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79</v>
      </c>
      <c r="BK271" s="218">
        <f>ROUND(I271*H271,2)</f>
        <v>0</v>
      </c>
      <c r="BL271" s="19" t="s">
        <v>240</v>
      </c>
      <c r="BM271" s="217" t="s">
        <v>526</v>
      </c>
    </row>
    <row r="272" s="2" customFormat="1" ht="14.4" customHeight="1">
      <c r="A272" s="40"/>
      <c r="B272" s="41"/>
      <c r="C272" s="206" t="s">
        <v>527</v>
      </c>
      <c r="D272" s="206" t="s">
        <v>137</v>
      </c>
      <c r="E272" s="207" t="s">
        <v>528</v>
      </c>
      <c r="F272" s="208" t="s">
        <v>529</v>
      </c>
      <c r="G272" s="209" t="s">
        <v>156</v>
      </c>
      <c r="H272" s="210">
        <v>44.93</v>
      </c>
      <c r="I272" s="211"/>
      <c r="J272" s="212">
        <f>ROUND(I272*H272,2)</f>
        <v>0</v>
      </c>
      <c r="K272" s="208" t="s">
        <v>141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0.00029999999999999997</v>
      </c>
      <c r="R272" s="215">
        <f>Q272*H272</f>
        <v>0.013478999999999998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240</v>
      </c>
      <c r="AT272" s="217" t="s">
        <v>137</v>
      </c>
      <c r="AU272" s="217" t="s">
        <v>81</v>
      </c>
      <c r="AY272" s="19" t="s">
        <v>134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79</v>
      </c>
      <c r="BK272" s="218">
        <f>ROUND(I272*H272,2)</f>
        <v>0</v>
      </c>
      <c r="BL272" s="19" t="s">
        <v>240</v>
      </c>
      <c r="BM272" s="217" t="s">
        <v>530</v>
      </c>
    </row>
    <row r="273" s="2" customFormat="1">
      <c r="A273" s="40"/>
      <c r="B273" s="41"/>
      <c r="C273" s="42"/>
      <c r="D273" s="219" t="s">
        <v>144</v>
      </c>
      <c r="E273" s="42"/>
      <c r="F273" s="220" t="s">
        <v>531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144</v>
      </c>
      <c r="AU273" s="19" t="s">
        <v>81</v>
      </c>
    </row>
    <row r="274" s="2" customFormat="1" ht="14.4" customHeight="1">
      <c r="A274" s="40"/>
      <c r="B274" s="41"/>
      <c r="C274" s="206" t="s">
        <v>532</v>
      </c>
      <c r="D274" s="206" t="s">
        <v>137</v>
      </c>
      <c r="E274" s="207" t="s">
        <v>533</v>
      </c>
      <c r="F274" s="208" t="s">
        <v>534</v>
      </c>
      <c r="G274" s="209" t="s">
        <v>156</v>
      </c>
      <c r="H274" s="210">
        <v>44.93</v>
      </c>
      <c r="I274" s="211"/>
      <c r="J274" s="212">
        <f>ROUND(I274*H274,2)</f>
        <v>0</v>
      </c>
      <c r="K274" s="208" t="s">
        <v>141</v>
      </c>
      <c r="L274" s="46"/>
      <c r="M274" s="213" t="s">
        <v>19</v>
      </c>
      <c r="N274" s="214" t="s">
        <v>42</v>
      </c>
      <c r="O274" s="86"/>
      <c r="P274" s="215">
        <f>O274*H274</f>
        <v>0</v>
      </c>
      <c r="Q274" s="215">
        <v>0.0015</v>
      </c>
      <c r="R274" s="215">
        <f>Q274*H274</f>
        <v>0.067394999999999997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240</v>
      </c>
      <c r="AT274" s="217" t="s">
        <v>137</v>
      </c>
      <c r="AU274" s="217" t="s">
        <v>81</v>
      </c>
      <c r="AY274" s="19" t="s">
        <v>134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79</v>
      </c>
      <c r="BK274" s="218">
        <f>ROUND(I274*H274,2)</f>
        <v>0</v>
      </c>
      <c r="BL274" s="19" t="s">
        <v>240</v>
      </c>
      <c r="BM274" s="217" t="s">
        <v>535</v>
      </c>
    </row>
    <row r="275" s="2" customFormat="1">
      <c r="A275" s="40"/>
      <c r="B275" s="41"/>
      <c r="C275" s="42"/>
      <c r="D275" s="219" t="s">
        <v>144</v>
      </c>
      <c r="E275" s="42"/>
      <c r="F275" s="220" t="s">
        <v>536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144</v>
      </c>
      <c r="AU275" s="19" t="s">
        <v>81</v>
      </c>
    </row>
    <row r="276" s="2" customFormat="1" ht="14.4" customHeight="1">
      <c r="A276" s="40"/>
      <c r="B276" s="41"/>
      <c r="C276" s="206" t="s">
        <v>537</v>
      </c>
      <c r="D276" s="206" t="s">
        <v>137</v>
      </c>
      <c r="E276" s="207" t="s">
        <v>538</v>
      </c>
      <c r="F276" s="208" t="s">
        <v>539</v>
      </c>
      <c r="G276" s="209" t="s">
        <v>140</v>
      </c>
      <c r="H276" s="210">
        <v>28</v>
      </c>
      <c r="I276" s="211"/>
      <c r="J276" s="212">
        <f>ROUND(I276*H276,2)</f>
        <v>0</v>
      </c>
      <c r="K276" s="208" t="s">
        <v>141</v>
      </c>
      <c r="L276" s="46"/>
      <c r="M276" s="213" t="s">
        <v>19</v>
      </c>
      <c r="N276" s="214" t="s">
        <v>42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240</v>
      </c>
      <c r="AT276" s="217" t="s">
        <v>137</v>
      </c>
      <c r="AU276" s="217" t="s">
        <v>81</v>
      </c>
      <c r="AY276" s="19" t="s">
        <v>134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79</v>
      </c>
      <c r="BK276" s="218">
        <f>ROUND(I276*H276,2)</f>
        <v>0</v>
      </c>
      <c r="BL276" s="19" t="s">
        <v>240</v>
      </c>
      <c r="BM276" s="217" t="s">
        <v>540</v>
      </c>
    </row>
    <row r="277" s="2" customFormat="1">
      <c r="A277" s="40"/>
      <c r="B277" s="41"/>
      <c r="C277" s="42"/>
      <c r="D277" s="219" t="s">
        <v>144</v>
      </c>
      <c r="E277" s="42"/>
      <c r="F277" s="220" t="s">
        <v>541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144</v>
      </c>
      <c r="AU277" s="19" t="s">
        <v>81</v>
      </c>
    </row>
    <row r="278" s="2" customFormat="1" ht="22.2" customHeight="1">
      <c r="A278" s="40"/>
      <c r="B278" s="41"/>
      <c r="C278" s="206" t="s">
        <v>542</v>
      </c>
      <c r="D278" s="206" t="s">
        <v>137</v>
      </c>
      <c r="E278" s="207" t="s">
        <v>543</v>
      </c>
      <c r="F278" s="208" t="s">
        <v>544</v>
      </c>
      <c r="G278" s="209" t="s">
        <v>290</v>
      </c>
      <c r="H278" s="210">
        <v>1.7609999999999999</v>
      </c>
      <c r="I278" s="211"/>
      <c r="J278" s="212">
        <f>ROUND(I278*H278,2)</f>
        <v>0</v>
      </c>
      <c r="K278" s="208" t="s">
        <v>141</v>
      </c>
      <c r="L278" s="46"/>
      <c r="M278" s="213" t="s">
        <v>19</v>
      </c>
      <c r="N278" s="214" t="s">
        <v>42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240</v>
      </c>
      <c r="AT278" s="217" t="s">
        <v>137</v>
      </c>
      <c r="AU278" s="217" t="s">
        <v>81</v>
      </c>
      <c r="AY278" s="19" t="s">
        <v>134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79</v>
      </c>
      <c r="BK278" s="218">
        <f>ROUND(I278*H278,2)</f>
        <v>0</v>
      </c>
      <c r="BL278" s="19" t="s">
        <v>240</v>
      </c>
      <c r="BM278" s="217" t="s">
        <v>545</v>
      </c>
    </row>
    <row r="279" s="2" customFormat="1">
      <c r="A279" s="40"/>
      <c r="B279" s="41"/>
      <c r="C279" s="42"/>
      <c r="D279" s="219" t="s">
        <v>144</v>
      </c>
      <c r="E279" s="42"/>
      <c r="F279" s="220" t="s">
        <v>546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144</v>
      </c>
      <c r="AU279" s="19" t="s">
        <v>81</v>
      </c>
    </row>
    <row r="280" s="12" customFormat="1" ht="22.8" customHeight="1">
      <c r="A280" s="12"/>
      <c r="B280" s="190"/>
      <c r="C280" s="191"/>
      <c r="D280" s="192" t="s">
        <v>70</v>
      </c>
      <c r="E280" s="204" t="s">
        <v>547</v>
      </c>
      <c r="F280" s="204" t="s">
        <v>548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SUM(P281:P299)</f>
        <v>0</v>
      </c>
      <c r="Q280" s="198"/>
      <c r="R280" s="199">
        <f>SUM(R281:R299)</f>
        <v>2.4373620000000003</v>
      </c>
      <c r="S280" s="198"/>
      <c r="T280" s="200">
        <f>SUM(T281:T299)</f>
        <v>0.67590000000000006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81</v>
      </c>
      <c r="AT280" s="202" t="s">
        <v>70</v>
      </c>
      <c r="AU280" s="202" t="s">
        <v>79</v>
      </c>
      <c r="AY280" s="201" t="s">
        <v>134</v>
      </c>
      <c r="BK280" s="203">
        <f>SUM(BK281:BK299)</f>
        <v>0</v>
      </c>
    </row>
    <row r="281" s="2" customFormat="1" ht="22.2" customHeight="1">
      <c r="A281" s="40"/>
      <c r="B281" s="41"/>
      <c r="C281" s="206" t="s">
        <v>549</v>
      </c>
      <c r="D281" s="206" t="s">
        <v>137</v>
      </c>
      <c r="E281" s="207" t="s">
        <v>550</v>
      </c>
      <c r="F281" s="208" t="s">
        <v>551</v>
      </c>
      <c r="G281" s="209" t="s">
        <v>156</v>
      </c>
      <c r="H281" s="210">
        <v>224.40000000000001</v>
      </c>
      <c r="I281" s="211"/>
      <c r="J281" s="212">
        <f>ROUND(I281*H281,2)</f>
        <v>0</v>
      </c>
      <c r="K281" s="208" t="s">
        <v>141</v>
      </c>
      <c r="L281" s="46"/>
      <c r="M281" s="213" t="s">
        <v>19</v>
      </c>
      <c r="N281" s="214" t="s">
        <v>42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240</v>
      </c>
      <c r="AT281" s="217" t="s">
        <v>137</v>
      </c>
      <c r="AU281" s="217" t="s">
        <v>81</v>
      </c>
      <c r="AY281" s="19" t="s">
        <v>134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79</v>
      </c>
      <c r="BK281" s="218">
        <f>ROUND(I281*H281,2)</f>
        <v>0</v>
      </c>
      <c r="BL281" s="19" t="s">
        <v>240</v>
      </c>
      <c r="BM281" s="217" t="s">
        <v>552</v>
      </c>
    </row>
    <row r="282" s="2" customFormat="1">
      <c r="A282" s="40"/>
      <c r="B282" s="41"/>
      <c r="C282" s="42"/>
      <c r="D282" s="219" t="s">
        <v>144</v>
      </c>
      <c r="E282" s="42"/>
      <c r="F282" s="220" t="s">
        <v>553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144</v>
      </c>
      <c r="AU282" s="19" t="s">
        <v>81</v>
      </c>
    </row>
    <row r="283" s="2" customFormat="1" ht="14.4" customHeight="1">
      <c r="A283" s="40"/>
      <c r="B283" s="41"/>
      <c r="C283" s="206" t="s">
        <v>554</v>
      </c>
      <c r="D283" s="206" t="s">
        <v>137</v>
      </c>
      <c r="E283" s="207" t="s">
        <v>555</v>
      </c>
      <c r="F283" s="208" t="s">
        <v>556</v>
      </c>
      <c r="G283" s="209" t="s">
        <v>156</v>
      </c>
      <c r="H283" s="210">
        <v>224.40000000000001</v>
      </c>
      <c r="I283" s="211"/>
      <c r="J283" s="212">
        <f>ROUND(I283*H283,2)</f>
        <v>0</v>
      </c>
      <c r="K283" s="208" t="s">
        <v>141</v>
      </c>
      <c r="L283" s="46"/>
      <c r="M283" s="213" t="s">
        <v>19</v>
      </c>
      <c r="N283" s="214" t="s">
        <v>42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240</v>
      </c>
      <c r="AT283" s="217" t="s">
        <v>137</v>
      </c>
      <c r="AU283" s="217" t="s">
        <v>81</v>
      </c>
      <c r="AY283" s="19" t="s">
        <v>134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79</v>
      </c>
      <c r="BK283" s="218">
        <f>ROUND(I283*H283,2)</f>
        <v>0</v>
      </c>
      <c r="BL283" s="19" t="s">
        <v>240</v>
      </c>
      <c r="BM283" s="217" t="s">
        <v>557</v>
      </c>
    </row>
    <row r="284" s="2" customFormat="1">
      <c r="A284" s="40"/>
      <c r="B284" s="41"/>
      <c r="C284" s="42"/>
      <c r="D284" s="219" t="s">
        <v>144</v>
      </c>
      <c r="E284" s="42"/>
      <c r="F284" s="220" t="s">
        <v>558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144</v>
      </c>
      <c r="AU284" s="19" t="s">
        <v>81</v>
      </c>
    </row>
    <row r="285" s="2" customFormat="1" ht="14.4" customHeight="1">
      <c r="A285" s="40"/>
      <c r="B285" s="41"/>
      <c r="C285" s="206" t="s">
        <v>559</v>
      </c>
      <c r="D285" s="206" t="s">
        <v>137</v>
      </c>
      <c r="E285" s="207" t="s">
        <v>560</v>
      </c>
      <c r="F285" s="208" t="s">
        <v>561</v>
      </c>
      <c r="G285" s="209" t="s">
        <v>156</v>
      </c>
      <c r="H285" s="210">
        <v>224.40000000000001</v>
      </c>
      <c r="I285" s="211"/>
      <c r="J285" s="212">
        <f>ROUND(I285*H285,2)</f>
        <v>0</v>
      </c>
      <c r="K285" s="208" t="s">
        <v>141</v>
      </c>
      <c r="L285" s="46"/>
      <c r="M285" s="213" t="s">
        <v>19</v>
      </c>
      <c r="N285" s="214" t="s">
        <v>42</v>
      </c>
      <c r="O285" s="86"/>
      <c r="P285" s="215">
        <f>O285*H285</f>
        <v>0</v>
      </c>
      <c r="Q285" s="215">
        <v>3.0000000000000001E-05</v>
      </c>
      <c r="R285" s="215">
        <f>Q285*H285</f>
        <v>0.0067320000000000001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240</v>
      </c>
      <c r="AT285" s="217" t="s">
        <v>137</v>
      </c>
      <c r="AU285" s="217" t="s">
        <v>81</v>
      </c>
      <c r="AY285" s="19" t="s">
        <v>134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79</v>
      </c>
      <c r="BK285" s="218">
        <f>ROUND(I285*H285,2)</f>
        <v>0</v>
      </c>
      <c r="BL285" s="19" t="s">
        <v>240</v>
      </c>
      <c r="BM285" s="217" t="s">
        <v>562</v>
      </c>
    </row>
    <row r="286" s="2" customFormat="1">
      <c r="A286" s="40"/>
      <c r="B286" s="41"/>
      <c r="C286" s="42"/>
      <c r="D286" s="219" t="s">
        <v>144</v>
      </c>
      <c r="E286" s="42"/>
      <c r="F286" s="220" t="s">
        <v>563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144</v>
      </c>
      <c r="AU286" s="19" t="s">
        <v>81</v>
      </c>
    </row>
    <row r="287" s="2" customFormat="1" ht="22.2" customHeight="1">
      <c r="A287" s="40"/>
      <c r="B287" s="41"/>
      <c r="C287" s="206" t="s">
        <v>564</v>
      </c>
      <c r="D287" s="206" t="s">
        <v>137</v>
      </c>
      <c r="E287" s="207" t="s">
        <v>565</v>
      </c>
      <c r="F287" s="208" t="s">
        <v>566</v>
      </c>
      <c r="G287" s="209" t="s">
        <v>156</v>
      </c>
      <c r="H287" s="210">
        <v>224.40000000000001</v>
      </c>
      <c r="I287" s="211"/>
      <c r="J287" s="212">
        <f>ROUND(I287*H287,2)</f>
        <v>0</v>
      </c>
      <c r="K287" s="208" t="s">
        <v>141</v>
      </c>
      <c r="L287" s="46"/>
      <c r="M287" s="213" t="s">
        <v>19</v>
      </c>
      <c r="N287" s="214" t="s">
        <v>42</v>
      </c>
      <c r="O287" s="86"/>
      <c r="P287" s="215">
        <f>O287*H287</f>
        <v>0</v>
      </c>
      <c r="Q287" s="215">
        <v>0.0075799999999999999</v>
      </c>
      <c r="R287" s="215">
        <f>Q287*H287</f>
        <v>1.700952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240</v>
      </c>
      <c r="AT287" s="217" t="s">
        <v>137</v>
      </c>
      <c r="AU287" s="217" t="s">
        <v>81</v>
      </c>
      <c r="AY287" s="19" t="s">
        <v>134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79</v>
      </c>
      <c r="BK287" s="218">
        <f>ROUND(I287*H287,2)</f>
        <v>0</v>
      </c>
      <c r="BL287" s="19" t="s">
        <v>240</v>
      </c>
      <c r="BM287" s="217" t="s">
        <v>567</v>
      </c>
    </row>
    <row r="288" s="2" customFormat="1">
      <c r="A288" s="40"/>
      <c r="B288" s="41"/>
      <c r="C288" s="42"/>
      <c r="D288" s="219" t="s">
        <v>144</v>
      </c>
      <c r="E288" s="42"/>
      <c r="F288" s="220" t="s">
        <v>568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144</v>
      </c>
      <c r="AU288" s="19" t="s">
        <v>81</v>
      </c>
    </row>
    <row r="289" s="2" customFormat="1" ht="14.4" customHeight="1">
      <c r="A289" s="40"/>
      <c r="B289" s="41"/>
      <c r="C289" s="206" t="s">
        <v>569</v>
      </c>
      <c r="D289" s="206" t="s">
        <v>137</v>
      </c>
      <c r="E289" s="207" t="s">
        <v>570</v>
      </c>
      <c r="F289" s="208" t="s">
        <v>571</v>
      </c>
      <c r="G289" s="209" t="s">
        <v>156</v>
      </c>
      <c r="H289" s="210">
        <v>225.30000000000001</v>
      </c>
      <c r="I289" s="211"/>
      <c r="J289" s="212">
        <f>ROUND(I289*H289,2)</f>
        <v>0</v>
      </c>
      <c r="K289" s="208" t="s">
        <v>141</v>
      </c>
      <c r="L289" s="46"/>
      <c r="M289" s="213" t="s">
        <v>19</v>
      </c>
      <c r="N289" s="214" t="s">
        <v>42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0.0030000000000000001</v>
      </c>
      <c r="T289" s="216">
        <f>S289*H289</f>
        <v>0.67590000000000006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240</v>
      </c>
      <c r="AT289" s="217" t="s">
        <v>137</v>
      </c>
      <c r="AU289" s="217" t="s">
        <v>81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79</v>
      </c>
      <c r="BK289" s="218">
        <f>ROUND(I289*H289,2)</f>
        <v>0</v>
      </c>
      <c r="BL289" s="19" t="s">
        <v>240</v>
      </c>
      <c r="BM289" s="217" t="s">
        <v>572</v>
      </c>
    </row>
    <row r="290" s="2" customFormat="1">
      <c r="A290" s="40"/>
      <c r="B290" s="41"/>
      <c r="C290" s="42"/>
      <c r="D290" s="219" t="s">
        <v>144</v>
      </c>
      <c r="E290" s="42"/>
      <c r="F290" s="220" t="s">
        <v>573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144</v>
      </c>
      <c r="AU290" s="19" t="s">
        <v>81</v>
      </c>
    </row>
    <row r="291" s="2" customFormat="1" ht="14.4" customHeight="1">
      <c r="A291" s="40"/>
      <c r="B291" s="41"/>
      <c r="C291" s="206" t="s">
        <v>574</v>
      </c>
      <c r="D291" s="206" t="s">
        <v>137</v>
      </c>
      <c r="E291" s="207" t="s">
        <v>575</v>
      </c>
      <c r="F291" s="208" t="s">
        <v>576</v>
      </c>
      <c r="G291" s="209" t="s">
        <v>156</v>
      </c>
      <c r="H291" s="210">
        <v>224.40000000000001</v>
      </c>
      <c r="I291" s="211"/>
      <c r="J291" s="212">
        <f>ROUND(I291*H291,2)</f>
        <v>0</v>
      </c>
      <c r="K291" s="208" t="s">
        <v>141</v>
      </c>
      <c r="L291" s="46"/>
      <c r="M291" s="213" t="s">
        <v>19</v>
      </c>
      <c r="N291" s="214" t="s">
        <v>42</v>
      </c>
      <c r="O291" s="86"/>
      <c r="P291" s="215">
        <f>O291*H291</f>
        <v>0</v>
      </c>
      <c r="Q291" s="215">
        <v>0.00029999999999999997</v>
      </c>
      <c r="R291" s="215">
        <f>Q291*H291</f>
        <v>0.067319999999999991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240</v>
      </c>
      <c r="AT291" s="217" t="s">
        <v>137</v>
      </c>
      <c r="AU291" s="217" t="s">
        <v>81</v>
      </c>
      <c r="AY291" s="19" t="s">
        <v>134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79</v>
      </c>
      <c r="BK291" s="218">
        <f>ROUND(I291*H291,2)</f>
        <v>0</v>
      </c>
      <c r="BL291" s="19" t="s">
        <v>240</v>
      </c>
      <c r="BM291" s="217" t="s">
        <v>577</v>
      </c>
    </row>
    <row r="292" s="2" customFormat="1">
      <c r="A292" s="40"/>
      <c r="B292" s="41"/>
      <c r="C292" s="42"/>
      <c r="D292" s="219" t="s">
        <v>144</v>
      </c>
      <c r="E292" s="42"/>
      <c r="F292" s="220" t="s">
        <v>578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144</v>
      </c>
      <c r="AU292" s="19" t="s">
        <v>81</v>
      </c>
    </row>
    <row r="293" s="2" customFormat="1" ht="22.2" customHeight="1">
      <c r="A293" s="40"/>
      <c r="B293" s="41"/>
      <c r="C293" s="257" t="s">
        <v>579</v>
      </c>
      <c r="D293" s="257" t="s">
        <v>251</v>
      </c>
      <c r="E293" s="258" t="s">
        <v>580</v>
      </c>
      <c r="F293" s="259" t="s">
        <v>581</v>
      </c>
      <c r="G293" s="260" t="s">
        <v>156</v>
      </c>
      <c r="H293" s="261">
        <v>224.40000000000001</v>
      </c>
      <c r="I293" s="262"/>
      <c r="J293" s="263">
        <f>ROUND(I293*H293,2)</f>
        <v>0</v>
      </c>
      <c r="K293" s="259" t="s">
        <v>141</v>
      </c>
      <c r="L293" s="264"/>
      <c r="M293" s="265" t="s">
        <v>19</v>
      </c>
      <c r="N293" s="266" t="s">
        <v>42</v>
      </c>
      <c r="O293" s="86"/>
      <c r="P293" s="215">
        <f>O293*H293</f>
        <v>0</v>
      </c>
      <c r="Q293" s="215">
        <v>0.0028</v>
      </c>
      <c r="R293" s="215">
        <f>Q293*H293</f>
        <v>0.62831999999999999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332</v>
      </c>
      <c r="AT293" s="217" t="s">
        <v>251</v>
      </c>
      <c r="AU293" s="217" t="s">
        <v>81</v>
      </c>
      <c r="AY293" s="19" t="s">
        <v>134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79</v>
      </c>
      <c r="BK293" s="218">
        <f>ROUND(I293*H293,2)</f>
        <v>0</v>
      </c>
      <c r="BL293" s="19" t="s">
        <v>240</v>
      </c>
      <c r="BM293" s="217" t="s">
        <v>582</v>
      </c>
    </row>
    <row r="294" s="2" customFormat="1" ht="14.4" customHeight="1">
      <c r="A294" s="40"/>
      <c r="B294" s="41"/>
      <c r="C294" s="206" t="s">
        <v>583</v>
      </c>
      <c r="D294" s="206" t="s">
        <v>137</v>
      </c>
      <c r="E294" s="207" t="s">
        <v>584</v>
      </c>
      <c r="F294" s="208" t="s">
        <v>585</v>
      </c>
      <c r="G294" s="209" t="s">
        <v>173</v>
      </c>
      <c r="H294" s="210">
        <v>109.8</v>
      </c>
      <c r="I294" s="211"/>
      <c r="J294" s="212">
        <f>ROUND(I294*H294,2)</f>
        <v>0</v>
      </c>
      <c r="K294" s="208" t="s">
        <v>141</v>
      </c>
      <c r="L294" s="46"/>
      <c r="M294" s="213" t="s">
        <v>19</v>
      </c>
      <c r="N294" s="214" t="s">
        <v>42</v>
      </c>
      <c r="O294" s="86"/>
      <c r="P294" s="215">
        <f>O294*H294</f>
        <v>0</v>
      </c>
      <c r="Q294" s="215">
        <v>1.0000000000000001E-05</v>
      </c>
      <c r="R294" s="215">
        <f>Q294*H294</f>
        <v>0.001098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240</v>
      </c>
      <c r="AT294" s="217" t="s">
        <v>137</v>
      </c>
      <c r="AU294" s="217" t="s">
        <v>81</v>
      </c>
      <c r="AY294" s="19" t="s">
        <v>134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79</v>
      </c>
      <c r="BK294" s="218">
        <f>ROUND(I294*H294,2)</f>
        <v>0</v>
      </c>
      <c r="BL294" s="19" t="s">
        <v>240</v>
      </c>
      <c r="BM294" s="217" t="s">
        <v>586</v>
      </c>
    </row>
    <row r="295" s="2" customFormat="1">
      <c r="A295" s="40"/>
      <c r="B295" s="41"/>
      <c r="C295" s="42"/>
      <c r="D295" s="219" t="s">
        <v>144</v>
      </c>
      <c r="E295" s="42"/>
      <c r="F295" s="220" t="s">
        <v>587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144</v>
      </c>
      <c r="AU295" s="19" t="s">
        <v>81</v>
      </c>
    </row>
    <row r="296" s="13" customFormat="1">
      <c r="A296" s="13"/>
      <c r="B296" s="224"/>
      <c r="C296" s="225"/>
      <c r="D296" s="226" t="s">
        <v>159</v>
      </c>
      <c r="E296" s="227" t="s">
        <v>19</v>
      </c>
      <c r="F296" s="228" t="s">
        <v>588</v>
      </c>
      <c r="G296" s="225"/>
      <c r="H296" s="229">
        <v>109.8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159</v>
      </c>
      <c r="AU296" s="235" t="s">
        <v>81</v>
      </c>
      <c r="AV296" s="13" t="s">
        <v>81</v>
      </c>
      <c r="AW296" s="13" t="s">
        <v>32</v>
      </c>
      <c r="AX296" s="13" t="s">
        <v>79</v>
      </c>
      <c r="AY296" s="235" t="s">
        <v>134</v>
      </c>
    </row>
    <row r="297" s="2" customFormat="1" ht="14.4" customHeight="1">
      <c r="A297" s="40"/>
      <c r="B297" s="41"/>
      <c r="C297" s="257" t="s">
        <v>589</v>
      </c>
      <c r="D297" s="257" t="s">
        <v>251</v>
      </c>
      <c r="E297" s="258" t="s">
        <v>590</v>
      </c>
      <c r="F297" s="259" t="s">
        <v>591</v>
      </c>
      <c r="G297" s="260" t="s">
        <v>173</v>
      </c>
      <c r="H297" s="261">
        <v>109.8</v>
      </c>
      <c r="I297" s="262"/>
      <c r="J297" s="263">
        <f>ROUND(I297*H297,2)</f>
        <v>0</v>
      </c>
      <c r="K297" s="259" t="s">
        <v>141</v>
      </c>
      <c r="L297" s="264"/>
      <c r="M297" s="265" t="s">
        <v>19</v>
      </c>
      <c r="N297" s="266" t="s">
        <v>42</v>
      </c>
      <c r="O297" s="86"/>
      <c r="P297" s="215">
        <f>O297*H297</f>
        <v>0</v>
      </c>
      <c r="Q297" s="215">
        <v>0.00029999999999999997</v>
      </c>
      <c r="R297" s="215">
        <f>Q297*H297</f>
        <v>0.032939999999999997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332</v>
      </c>
      <c r="AT297" s="217" t="s">
        <v>251</v>
      </c>
      <c r="AU297" s="217" t="s">
        <v>81</v>
      </c>
      <c r="AY297" s="19" t="s">
        <v>134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79</v>
      </c>
      <c r="BK297" s="218">
        <f>ROUND(I297*H297,2)</f>
        <v>0</v>
      </c>
      <c r="BL297" s="19" t="s">
        <v>240</v>
      </c>
      <c r="BM297" s="217" t="s">
        <v>592</v>
      </c>
    </row>
    <row r="298" s="2" customFormat="1" ht="22.2" customHeight="1">
      <c r="A298" s="40"/>
      <c r="B298" s="41"/>
      <c r="C298" s="206" t="s">
        <v>593</v>
      </c>
      <c r="D298" s="206" t="s">
        <v>137</v>
      </c>
      <c r="E298" s="207" t="s">
        <v>594</v>
      </c>
      <c r="F298" s="208" t="s">
        <v>595</v>
      </c>
      <c r="G298" s="209" t="s">
        <v>290</v>
      </c>
      <c r="H298" s="210">
        <v>2.4369999999999998</v>
      </c>
      <c r="I298" s="211"/>
      <c r="J298" s="212">
        <f>ROUND(I298*H298,2)</f>
        <v>0</v>
      </c>
      <c r="K298" s="208" t="s">
        <v>141</v>
      </c>
      <c r="L298" s="46"/>
      <c r="M298" s="213" t="s">
        <v>19</v>
      </c>
      <c r="N298" s="214" t="s">
        <v>42</v>
      </c>
      <c r="O298" s="86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240</v>
      </c>
      <c r="AT298" s="217" t="s">
        <v>137</v>
      </c>
      <c r="AU298" s="217" t="s">
        <v>81</v>
      </c>
      <c r="AY298" s="19" t="s">
        <v>134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79</v>
      </c>
      <c r="BK298" s="218">
        <f>ROUND(I298*H298,2)</f>
        <v>0</v>
      </c>
      <c r="BL298" s="19" t="s">
        <v>240</v>
      </c>
      <c r="BM298" s="217" t="s">
        <v>596</v>
      </c>
    </row>
    <row r="299" s="2" customFormat="1">
      <c r="A299" s="40"/>
      <c r="B299" s="41"/>
      <c r="C299" s="42"/>
      <c r="D299" s="219" t="s">
        <v>144</v>
      </c>
      <c r="E299" s="42"/>
      <c r="F299" s="220" t="s">
        <v>597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144</v>
      </c>
      <c r="AU299" s="19" t="s">
        <v>81</v>
      </c>
    </row>
    <row r="300" s="12" customFormat="1" ht="22.8" customHeight="1">
      <c r="A300" s="12"/>
      <c r="B300" s="190"/>
      <c r="C300" s="191"/>
      <c r="D300" s="192" t="s">
        <v>70</v>
      </c>
      <c r="E300" s="204" t="s">
        <v>598</v>
      </c>
      <c r="F300" s="204" t="s">
        <v>599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SUM(P301:P320)</f>
        <v>0</v>
      </c>
      <c r="Q300" s="198"/>
      <c r="R300" s="199">
        <f>SUM(R301:R320)</f>
        <v>3.3680495000000006</v>
      </c>
      <c r="S300" s="198"/>
      <c r="T300" s="200">
        <f>SUM(T301:T320)</f>
        <v>3.63327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81</v>
      </c>
      <c r="AT300" s="202" t="s">
        <v>70</v>
      </c>
      <c r="AU300" s="202" t="s">
        <v>79</v>
      </c>
      <c r="AY300" s="201" t="s">
        <v>134</v>
      </c>
      <c r="BK300" s="203">
        <f>SUM(BK301:BK320)</f>
        <v>0</v>
      </c>
    </row>
    <row r="301" s="2" customFormat="1" ht="14.4" customHeight="1">
      <c r="A301" s="40"/>
      <c r="B301" s="41"/>
      <c r="C301" s="206" t="s">
        <v>600</v>
      </c>
      <c r="D301" s="206" t="s">
        <v>137</v>
      </c>
      <c r="E301" s="207" t="s">
        <v>601</v>
      </c>
      <c r="F301" s="208" t="s">
        <v>602</v>
      </c>
      <c r="G301" s="209" t="s">
        <v>156</v>
      </c>
      <c r="H301" s="210">
        <v>106.2</v>
      </c>
      <c r="I301" s="211"/>
      <c r="J301" s="212">
        <f>ROUND(I301*H301,2)</f>
        <v>0</v>
      </c>
      <c r="K301" s="208" t="s">
        <v>141</v>
      </c>
      <c r="L301" s="46"/>
      <c r="M301" s="213" t="s">
        <v>19</v>
      </c>
      <c r="N301" s="214" t="s">
        <v>42</v>
      </c>
      <c r="O301" s="86"/>
      <c r="P301" s="215">
        <f>O301*H301</f>
        <v>0</v>
      </c>
      <c r="Q301" s="215">
        <v>0.00029999999999999997</v>
      </c>
      <c r="R301" s="215">
        <f>Q301*H301</f>
        <v>0.031859999999999999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240</v>
      </c>
      <c r="AT301" s="217" t="s">
        <v>137</v>
      </c>
      <c r="AU301" s="217" t="s">
        <v>81</v>
      </c>
      <c r="AY301" s="19" t="s">
        <v>134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79</v>
      </c>
      <c r="BK301" s="218">
        <f>ROUND(I301*H301,2)</f>
        <v>0</v>
      </c>
      <c r="BL301" s="19" t="s">
        <v>240</v>
      </c>
      <c r="BM301" s="217" t="s">
        <v>603</v>
      </c>
    </row>
    <row r="302" s="2" customFormat="1">
      <c r="A302" s="40"/>
      <c r="B302" s="41"/>
      <c r="C302" s="42"/>
      <c r="D302" s="219" t="s">
        <v>144</v>
      </c>
      <c r="E302" s="42"/>
      <c r="F302" s="220" t="s">
        <v>604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144</v>
      </c>
      <c r="AU302" s="19" t="s">
        <v>81</v>
      </c>
    </row>
    <row r="303" s="2" customFormat="1" ht="14.4" customHeight="1">
      <c r="A303" s="40"/>
      <c r="B303" s="41"/>
      <c r="C303" s="206" t="s">
        <v>605</v>
      </c>
      <c r="D303" s="206" t="s">
        <v>137</v>
      </c>
      <c r="E303" s="207" t="s">
        <v>606</v>
      </c>
      <c r="F303" s="208" t="s">
        <v>607</v>
      </c>
      <c r="G303" s="209" t="s">
        <v>156</v>
      </c>
      <c r="H303" s="210">
        <v>44.579999999999998</v>
      </c>
      <c r="I303" s="211"/>
      <c r="J303" s="212">
        <f>ROUND(I303*H303,2)</f>
        <v>0</v>
      </c>
      <c r="K303" s="208" t="s">
        <v>141</v>
      </c>
      <c r="L303" s="46"/>
      <c r="M303" s="213" t="s">
        <v>19</v>
      </c>
      <c r="N303" s="214" t="s">
        <v>42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0.081500000000000003</v>
      </c>
      <c r="T303" s="216">
        <f>S303*H303</f>
        <v>3.63327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240</v>
      </c>
      <c r="AT303" s="217" t="s">
        <v>137</v>
      </c>
      <c r="AU303" s="217" t="s">
        <v>81</v>
      </c>
      <c r="AY303" s="19" t="s">
        <v>134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79</v>
      </c>
      <c r="BK303" s="218">
        <f>ROUND(I303*H303,2)</f>
        <v>0</v>
      </c>
      <c r="BL303" s="19" t="s">
        <v>240</v>
      </c>
      <c r="BM303" s="217" t="s">
        <v>608</v>
      </c>
    </row>
    <row r="304" s="2" customFormat="1">
      <c r="A304" s="40"/>
      <c r="B304" s="41"/>
      <c r="C304" s="42"/>
      <c r="D304" s="219" t="s">
        <v>144</v>
      </c>
      <c r="E304" s="42"/>
      <c r="F304" s="220" t="s">
        <v>609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144</v>
      </c>
      <c r="AU304" s="19" t="s">
        <v>81</v>
      </c>
    </row>
    <row r="305" s="13" customFormat="1">
      <c r="A305" s="13"/>
      <c r="B305" s="224"/>
      <c r="C305" s="225"/>
      <c r="D305" s="226" t="s">
        <v>159</v>
      </c>
      <c r="E305" s="227" t="s">
        <v>19</v>
      </c>
      <c r="F305" s="228" t="s">
        <v>610</v>
      </c>
      <c r="G305" s="225"/>
      <c r="H305" s="229">
        <v>44.579999999999998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159</v>
      </c>
      <c r="AU305" s="235" t="s">
        <v>81</v>
      </c>
      <c r="AV305" s="13" t="s">
        <v>81</v>
      </c>
      <c r="AW305" s="13" t="s">
        <v>32</v>
      </c>
      <c r="AX305" s="13" t="s">
        <v>79</v>
      </c>
      <c r="AY305" s="235" t="s">
        <v>134</v>
      </c>
    </row>
    <row r="306" s="2" customFormat="1" ht="22.2" customHeight="1">
      <c r="A306" s="40"/>
      <c r="B306" s="41"/>
      <c r="C306" s="206" t="s">
        <v>611</v>
      </c>
      <c r="D306" s="206" t="s">
        <v>137</v>
      </c>
      <c r="E306" s="207" t="s">
        <v>612</v>
      </c>
      <c r="F306" s="208" t="s">
        <v>613</v>
      </c>
      <c r="G306" s="209" t="s">
        <v>156</v>
      </c>
      <c r="H306" s="210">
        <v>24.600000000000001</v>
      </c>
      <c r="I306" s="211"/>
      <c r="J306" s="212">
        <f>ROUND(I306*H306,2)</f>
        <v>0</v>
      </c>
      <c r="K306" s="208" t="s">
        <v>141</v>
      </c>
      <c r="L306" s="46"/>
      <c r="M306" s="213" t="s">
        <v>19</v>
      </c>
      <c r="N306" s="214" t="s">
        <v>42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240</v>
      </c>
      <c r="AT306" s="217" t="s">
        <v>137</v>
      </c>
      <c r="AU306" s="217" t="s">
        <v>81</v>
      </c>
      <c r="AY306" s="19" t="s">
        <v>134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79</v>
      </c>
      <c r="BK306" s="218">
        <f>ROUND(I306*H306,2)</f>
        <v>0</v>
      </c>
      <c r="BL306" s="19" t="s">
        <v>240</v>
      </c>
      <c r="BM306" s="217" t="s">
        <v>614</v>
      </c>
    </row>
    <row r="307" s="2" customFormat="1">
      <c r="A307" s="40"/>
      <c r="B307" s="41"/>
      <c r="C307" s="42"/>
      <c r="D307" s="219" t="s">
        <v>144</v>
      </c>
      <c r="E307" s="42"/>
      <c r="F307" s="220" t="s">
        <v>615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144</v>
      </c>
      <c r="AU307" s="19" t="s">
        <v>81</v>
      </c>
    </row>
    <row r="308" s="2" customFormat="1" ht="19.8" customHeight="1">
      <c r="A308" s="40"/>
      <c r="B308" s="41"/>
      <c r="C308" s="206" t="s">
        <v>616</v>
      </c>
      <c r="D308" s="206" t="s">
        <v>137</v>
      </c>
      <c r="E308" s="207" t="s">
        <v>617</v>
      </c>
      <c r="F308" s="208" t="s">
        <v>618</v>
      </c>
      <c r="G308" s="209" t="s">
        <v>156</v>
      </c>
      <c r="H308" s="210">
        <v>106.2</v>
      </c>
      <c r="I308" s="211"/>
      <c r="J308" s="212">
        <f>ROUND(I308*H308,2)</f>
        <v>0</v>
      </c>
      <c r="K308" s="208" t="s">
        <v>141</v>
      </c>
      <c r="L308" s="46"/>
      <c r="M308" s="213" t="s">
        <v>19</v>
      </c>
      <c r="N308" s="214" t="s">
        <v>42</v>
      </c>
      <c r="O308" s="86"/>
      <c r="P308" s="215">
        <f>O308*H308</f>
        <v>0</v>
      </c>
      <c r="Q308" s="215">
        <v>0.0060000000000000001</v>
      </c>
      <c r="R308" s="215">
        <f>Q308*H308</f>
        <v>0.63719999999999999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240</v>
      </c>
      <c r="AT308" s="217" t="s">
        <v>137</v>
      </c>
      <c r="AU308" s="217" t="s">
        <v>81</v>
      </c>
      <c r="AY308" s="19" t="s">
        <v>134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79</v>
      </c>
      <c r="BK308" s="218">
        <f>ROUND(I308*H308,2)</f>
        <v>0</v>
      </c>
      <c r="BL308" s="19" t="s">
        <v>240</v>
      </c>
      <c r="BM308" s="217" t="s">
        <v>619</v>
      </c>
    </row>
    <row r="309" s="2" customFormat="1">
      <c r="A309" s="40"/>
      <c r="B309" s="41"/>
      <c r="C309" s="42"/>
      <c r="D309" s="219" t="s">
        <v>144</v>
      </c>
      <c r="E309" s="42"/>
      <c r="F309" s="220" t="s">
        <v>620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144</v>
      </c>
      <c r="AU309" s="19" t="s">
        <v>81</v>
      </c>
    </row>
    <row r="310" s="2" customFormat="1" ht="14.4" customHeight="1">
      <c r="A310" s="40"/>
      <c r="B310" s="41"/>
      <c r="C310" s="257" t="s">
        <v>621</v>
      </c>
      <c r="D310" s="257" t="s">
        <v>251</v>
      </c>
      <c r="E310" s="258" t="s">
        <v>622</v>
      </c>
      <c r="F310" s="259" t="s">
        <v>623</v>
      </c>
      <c r="G310" s="260" t="s">
        <v>156</v>
      </c>
      <c r="H310" s="261">
        <v>111.51000000000001</v>
      </c>
      <c r="I310" s="262"/>
      <c r="J310" s="263">
        <f>ROUND(I310*H310,2)</f>
        <v>0</v>
      </c>
      <c r="K310" s="259" t="s">
        <v>141</v>
      </c>
      <c r="L310" s="264"/>
      <c r="M310" s="265" t="s">
        <v>19</v>
      </c>
      <c r="N310" s="266" t="s">
        <v>42</v>
      </c>
      <c r="O310" s="86"/>
      <c r="P310" s="215">
        <f>O310*H310</f>
        <v>0</v>
      </c>
      <c r="Q310" s="215">
        <v>0.01465</v>
      </c>
      <c r="R310" s="215">
        <f>Q310*H310</f>
        <v>1.6336215000000001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332</v>
      </c>
      <c r="AT310" s="217" t="s">
        <v>251</v>
      </c>
      <c r="AU310" s="217" t="s">
        <v>81</v>
      </c>
      <c r="AY310" s="19" t="s">
        <v>134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79</v>
      </c>
      <c r="BK310" s="218">
        <f>ROUND(I310*H310,2)</f>
        <v>0</v>
      </c>
      <c r="BL310" s="19" t="s">
        <v>240</v>
      </c>
      <c r="BM310" s="217" t="s">
        <v>624</v>
      </c>
    </row>
    <row r="311" s="2" customFormat="1" ht="14.4" customHeight="1">
      <c r="A311" s="40"/>
      <c r="B311" s="41"/>
      <c r="C311" s="206" t="s">
        <v>625</v>
      </c>
      <c r="D311" s="206" t="s">
        <v>137</v>
      </c>
      <c r="E311" s="207" t="s">
        <v>626</v>
      </c>
      <c r="F311" s="208" t="s">
        <v>627</v>
      </c>
      <c r="G311" s="209" t="s">
        <v>173</v>
      </c>
      <c r="H311" s="210">
        <v>48</v>
      </c>
      <c r="I311" s="211"/>
      <c r="J311" s="212">
        <f>ROUND(I311*H311,2)</f>
        <v>0</v>
      </c>
      <c r="K311" s="208" t="s">
        <v>141</v>
      </c>
      <c r="L311" s="46"/>
      <c r="M311" s="213" t="s">
        <v>19</v>
      </c>
      <c r="N311" s="214" t="s">
        <v>42</v>
      </c>
      <c r="O311" s="86"/>
      <c r="P311" s="215">
        <f>O311*H311</f>
        <v>0</v>
      </c>
      <c r="Q311" s="215">
        <v>0.00611</v>
      </c>
      <c r="R311" s="215">
        <f>Q311*H311</f>
        <v>0.29327999999999999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240</v>
      </c>
      <c r="AT311" s="217" t="s">
        <v>137</v>
      </c>
      <c r="AU311" s="217" t="s">
        <v>81</v>
      </c>
      <c r="AY311" s="19" t="s">
        <v>134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79</v>
      </c>
      <c r="BK311" s="218">
        <f>ROUND(I311*H311,2)</f>
        <v>0</v>
      </c>
      <c r="BL311" s="19" t="s">
        <v>240</v>
      </c>
      <c r="BM311" s="217" t="s">
        <v>628</v>
      </c>
    </row>
    <row r="312" s="2" customFormat="1">
      <c r="A312" s="40"/>
      <c r="B312" s="41"/>
      <c r="C312" s="42"/>
      <c r="D312" s="219" t="s">
        <v>144</v>
      </c>
      <c r="E312" s="42"/>
      <c r="F312" s="220" t="s">
        <v>629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144</v>
      </c>
      <c r="AU312" s="19" t="s">
        <v>81</v>
      </c>
    </row>
    <row r="313" s="2" customFormat="1" ht="14.4" customHeight="1">
      <c r="A313" s="40"/>
      <c r="B313" s="41"/>
      <c r="C313" s="257" t="s">
        <v>630</v>
      </c>
      <c r="D313" s="257" t="s">
        <v>251</v>
      </c>
      <c r="E313" s="258" t="s">
        <v>631</v>
      </c>
      <c r="F313" s="259" t="s">
        <v>632</v>
      </c>
      <c r="G313" s="260" t="s">
        <v>173</v>
      </c>
      <c r="H313" s="261">
        <v>50.399999999999999</v>
      </c>
      <c r="I313" s="262"/>
      <c r="J313" s="263">
        <f>ROUND(I313*H313,2)</f>
        <v>0</v>
      </c>
      <c r="K313" s="259" t="s">
        <v>141</v>
      </c>
      <c r="L313" s="264"/>
      <c r="M313" s="265" t="s">
        <v>19</v>
      </c>
      <c r="N313" s="266" t="s">
        <v>42</v>
      </c>
      <c r="O313" s="86"/>
      <c r="P313" s="215">
        <f>O313*H313</f>
        <v>0</v>
      </c>
      <c r="Q313" s="215">
        <v>8.0000000000000007E-05</v>
      </c>
      <c r="R313" s="215">
        <f>Q313*H313</f>
        <v>0.004032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332</v>
      </c>
      <c r="AT313" s="217" t="s">
        <v>251</v>
      </c>
      <c r="AU313" s="217" t="s">
        <v>81</v>
      </c>
      <c r="AY313" s="19" t="s">
        <v>134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79</v>
      </c>
      <c r="BK313" s="218">
        <f>ROUND(I313*H313,2)</f>
        <v>0</v>
      </c>
      <c r="BL313" s="19" t="s">
        <v>240</v>
      </c>
      <c r="BM313" s="217" t="s">
        <v>633</v>
      </c>
    </row>
    <row r="314" s="13" customFormat="1">
      <c r="A314" s="13"/>
      <c r="B314" s="224"/>
      <c r="C314" s="225"/>
      <c r="D314" s="226" t="s">
        <v>159</v>
      </c>
      <c r="E314" s="225"/>
      <c r="F314" s="228" t="s">
        <v>634</v>
      </c>
      <c r="G314" s="225"/>
      <c r="H314" s="229">
        <v>50.399999999999999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159</v>
      </c>
      <c r="AU314" s="235" t="s">
        <v>81</v>
      </c>
      <c r="AV314" s="13" t="s">
        <v>81</v>
      </c>
      <c r="AW314" s="13" t="s">
        <v>4</v>
      </c>
      <c r="AX314" s="13" t="s">
        <v>79</v>
      </c>
      <c r="AY314" s="235" t="s">
        <v>134</v>
      </c>
    </row>
    <row r="315" s="2" customFormat="1" ht="14.4" customHeight="1">
      <c r="A315" s="40"/>
      <c r="B315" s="41"/>
      <c r="C315" s="206" t="s">
        <v>635</v>
      </c>
      <c r="D315" s="206" t="s">
        <v>137</v>
      </c>
      <c r="E315" s="207" t="s">
        <v>636</v>
      </c>
      <c r="F315" s="208" t="s">
        <v>637</v>
      </c>
      <c r="G315" s="209" t="s">
        <v>173</v>
      </c>
      <c r="H315" s="210">
        <v>124</v>
      </c>
      <c r="I315" s="211"/>
      <c r="J315" s="212">
        <f>ROUND(I315*H315,2)</f>
        <v>0</v>
      </c>
      <c r="K315" s="208" t="s">
        <v>141</v>
      </c>
      <c r="L315" s="46"/>
      <c r="M315" s="213" t="s">
        <v>19</v>
      </c>
      <c r="N315" s="214" t="s">
        <v>42</v>
      </c>
      <c r="O315" s="86"/>
      <c r="P315" s="215">
        <f>O315*H315</f>
        <v>0</v>
      </c>
      <c r="Q315" s="215">
        <v>0.00611</v>
      </c>
      <c r="R315" s="215">
        <f>Q315*H315</f>
        <v>0.75763999999999998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240</v>
      </c>
      <c r="AT315" s="217" t="s">
        <v>137</v>
      </c>
      <c r="AU315" s="217" t="s">
        <v>81</v>
      </c>
      <c r="AY315" s="19" t="s">
        <v>134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79</v>
      </c>
      <c r="BK315" s="218">
        <f>ROUND(I315*H315,2)</f>
        <v>0</v>
      </c>
      <c r="BL315" s="19" t="s">
        <v>240</v>
      </c>
      <c r="BM315" s="217" t="s">
        <v>638</v>
      </c>
    </row>
    <row r="316" s="2" customFormat="1">
      <c r="A316" s="40"/>
      <c r="B316" s="41"/>
      <c r="C316" s="42"/>
      <c r="D316" s="219" t="s">
        <v>144</v>
      </c>
      <c r="E316" s="42"/>
      <c r="F316" s="220" t="s">
        <v>639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144</v>
      </c>
      <c r="AU316" s="19" t="s">
        <v>81</v>
      </c>
    </row>
    <row r="317" s="2" customFormat="1" ht="14.4" customHeight="1">
      <c r="A317" s="40"/>
      <c r="B317" s="41"/>
      <c r="C317" s="257" t="s">
        <v>640</v>
      </c>
      <c r="D317" s="257" t="s">
        <v>251</v>
      </c>
      <c r="E317" s="258" t="s">
        <v>631</v>
      </c>
      <c r="F317" s="259" t="s">
        <v>632</v>
      </c>
      <c r="G317" s="260" t="s">
        <v>173</v>
      </c>
      <c r="H317" s="261">
        <v>130.19999999999999</v>
      </c>
      <c r="I317" s="262"/>
      <c r="J317" s="263">
        <f>ROUND(I317*H317,2)</f>
        <v>0</v>
      </c>
      <c r="K317" s="259" t="s">
        <v>141</v>
      </c>
      <c r="L317" s="264"/>
      <c r="M317" s="265" t="s">
        <v>19</v>
      </c>
      <c r="N317" s="266" t="s">
        <v>42</v>
      </c>
      <c r="O317" s="86"/>
      <c r="P317" s="215">
        <f>O317*H317</f>
        <v>0</v>
      </c>
      <c r="Q317" s="215">
        <v>8.0000000000000007E-05</v>
      </c>
      <c r="R317" s="215">
        <f>Q317*H317</f>
        <v>0.010416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332</v>
      </c>
      <c r="AT317" s="217" t="s">
        <v>251</v>
      </c>
      <c r="AU317" s="217" t="s">
        <v>81</v>
      </c>
      <c r="AY317" s="19" t="s">
        <v>134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79</v>
      </c>
      <c r="BK317" s="218">
        <f>ROUND(I317*H317,2)</f>
        <v>0</v>
      </c>
      <c r="BL317" s="19" t="s">
        <v>240</v>
      </c>
      <c r="BM317" s="217" t="s">
        <v>641</v>
      </c>
    </row>
    <row r="318" s="13" customFormat="1">
      <c r="A318" s="13"/>
      <c r="B318" s="224"/>
      <c r="C318" s="225"/>
      <c r="D318" s="226" t="s">
        <v>159</v>
      </c>
      <c r="E318" s="225"/>
      <c r="F318" s="228" t="s">
        <v>642</v>
      </c>
      <c r="G318" s="225"/>
      <c r="H318" s="229">
        <v>130.19999999999999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159</v>
      </c>
      <c r="AU318" s="235" t="s">
        <v>81</v>
      </c>
      <c r="AV318" s="13" t="s">
        <v>81</v>
      </c>
      <c r="AW318" s="13" t="s">
        <v>4</v>
      </c>
      <c r="AX318" s="13" t="s">
        <v>79</v>
      </c>
      <c r="AY318" s="235" t="s">
        <v>134</v>
      </c>
    </row>
    <row r="319" s="2" customFormat="1" ht="22.2" customHeight="1">
      <c r="A319" s="40"/>
      <c r="B319" s="41"/>
      <c r="C319" s="206" t="s">
        <v>643</v>
      </c>
      <c r="D319" s="206" t="s">
        <v>137</v>
      </c>
      <c r="E319" s="207" t="s">
        <v>644</v>
      </c>
      <c r="F319" s="208" t="s">
        <v>645</v>
      </c>
      <c r="G319" s="209" t="s">
        <v>290</v>
      </c>
      <c r="H319" s="210">
        <v>3.3679999999999999</v>
      </c>
      <c r="I319" s="211"/>
      <c r="J319" s="212">
        <f>ROUND(I319*H319,2)</f>
        <v>0</v>
      </c>
      <c r="K319" s="208" t="s">
        <v>141</v>
      </c>
      <c r="L319" s="46"/>
      <c r="M319" s="213" t="s">
        <v>19</v>
      </c>
      <c r="N319" s="214" t="s">
        <v>42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240</v>
      </c>
      <c r="AT319" s="217" t="s">
        <v>137</v>
      </c>
      <c r="AU319" s="217" t="s">
        <v>81</v>
      </c>
      <c r="AY319" s="19" t="s">
        <v>134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79</v>
      </c>
      <c r="BK319" s="218">
        <f>ROUND(I319*H319,2)</f>
        <v>0</v>
      </c>
      <c r="BL319" s="19" t="s">
        <v>240</v>
      </c>
      <c r="BM319" s="217" t="s">
        <v>646</v>
      </c>
    </row>
    <row r="320" s="2" customFormat="1">
      <c r="A320" s="40"/>
      <c r="B320" s="41"/>
      <c r="C320" s="42"/>
      <c r="D320" s="219" t="s">
        <v>144</v>
      </c>
      <c r="E320" s="42"/>
      <c r="F320" s="220" t="s">
        <v>647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144</v>
      </c>
      <c r="AU320" s="19" t="s">
        <v>81</v>
      </c>
    </row>
    <row r="321" s="12" customFormat="1" ht="22.8" customHeight="1">
      <c r="A321" s="12"/>
      <c r="B321" s="190"/>
      <c r="C321" s="191"/>
      <c r="D321" s="192" t="s">
        <v>70</v>
      </c>
      <c r="E321" s="204" t="s">
        <v>648</v>
      </c>
      <c r="F321" s="204" t="s">
        <v>649</v>
      </c>
      <c r="G321" s="191"/>
      <c r="H321" s="191"/>
      <c r="I321" s="194"/>
      <c r="J321" s="205">
        <f>BK321</f>
        <v>0</v>
      </c>
      <c r="K321" s="191"/>
      <c r="L321" s="196"/>
      <c r="M321" s="197"/>
      <c r="N321" s="198"/>
      <c r="O321" s="198"/>
      <c r="P321" s="199">
        <f>SUM(P322:P333)</f>
        <v>0</v>
      </c>
      <c r="Q321" s="198"/>
      <c r="R321" s="199">
        <f>SUM(R322:R333)</f>
        <v>0.032640000000000002</v>
      </c>
      <c r="S321" s="198"/>
      <c r="T321" s="200">
        <f>SUM(T322:T333)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1" t="s">
        <v>81</v>
      </c>
      <c r="AT321" s="202" t="s">
        <v>70</v>
      </c>
      <c r="AU321" s="202" t="s">
        <v>79</v>
      </c>
      <c r="AY321" s="201" t="s">
        <v>134</v>
      </c>
      <c r="BK321" s="203">
        <f>SUM(BK322:BK333)</f>
        <v>0</v>
      </c>
    </row>
    <row r="322" s="2" customFormat="1" ht="19.8" customHeight="1">
      <c r="A322" s="40"/>
      <c r="B322" s="41"/>
      <c r="C322" s="206" t="s">
        <v>650</v>
      </c>
      <c r="D322" s="206" t="s">
        <v>137</v>
      </c>
      <c r="E322" s="207" t="s">
        <v>651</v>
      </c>
      <c r="F322" s="208" t="s">
        <v>652</v>
      </c>
      <c r="G322" s="209" t="s">
        <v>156</v>
      </c>
      <c r="H322" s="210">
        <v>68</v>
      </c>
      <c r="I322" s="211"/>
      <c r="J322" s="212">
        <f>ROUND(I322*H322,2)</f>
        <v>0</v>
      </c>
      <c r="K322" s="208" t="s">
        <v>141</v>
      </c>
      <c r="L322" s="46"/>
      <c r="M322" s="213" t="s">
        <v>19</v>
      </c>
      <c r="N322" s="214" t="s">
        <v>42</v>
      </c>
      <c r="O322" s="86"/>
      <c r="P322" s="215">
        <f>O322*H322</f>
        <v>0</v>
      </c>
      <c r="Q322" s="215">
        <v>6.9999999999999994E-05</v>
      </c>
      <c r="R322" s="215">
        <f>Q322*H322</f>
        <v>0.0047599999999999995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240</v>
      </c>
      <c r="AT322" s="217" t="s">
        <v>137</v>
      </c>
      <c r="AU322" s="217" t="s">
        <v>81</v>
      </c>
      <c r="AY322" s="19" t="s">
        <v>134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79</v>
      </c>
      <c r="BK322" s="218">
        <f>ROUND(I322*H322,2)</f>
        <v>0</v>
      </c>
      <c r="BL322" s="19" t="s">
        <v>240</v>
      </c>
      <c r="BM322" s="217" t="s">
        <v>653</v>
      </c>
    </row>
    <row r="323" s="2" customFormat="1">
      <c r="A323" s="40"/>
      <c r="B323" s="41"/>
      <c r="C323" s="42"/>
      <c r="D323" s="219" t="s">
        <v>144</v>
      </c>
      <c r="E323" s="42"/>
      <c r="F323" s="220" t="s">
        <v>654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144</v>
      </c>
      <c r="AU323" s="19" t="s">
        <v>81</v>
      </c>
    </row>
    <row r="324" s="2" customFormat="1" ht="14.4" customHeight="1">
      <c r="A324" s="40"/>
      <c r="B324" s="41"/>
      <c r="C324" s="206" t="s">
        <v>655</v>
      </c>
      <c r="D324" s="206" t="s">
        <v>137</v>
      </c>
      <c r="E324" s="207" t="s">
        <v>656</v>
      </c>
      <c r="F324" s="208" t="s">
        <v>657</v>
      </c>
      <c r="G324" s="209" t="s">
        <v>156</v>
      </c>
      <c r="H324" s="210">
        <v>68</v>
      </c>
      <c r="I324" s="211"/>
      <c r="J324" s="212">
        <f>ROUND(I324*H324,2)</f>
        <v>0</v>
      </c>
      <c r="K324" s="208" t="s">
        <v>141</v>
      </c>
      <c r="L324" s="46"/>
      <c r="M324" s="213" t="s">
        <v>19</v>
      </c>
      <c r="N324" s="214" t="s">
        <v>42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240</v>
      </c>
      <c r="AT324" s="217" t="s">
        <v>137</v>
      </c>
      <c r="AU324" s="217" t="s">
        <v>81</v>
      </c>
      <c r="AY324" s="19" t="s">
        <v>134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79</v>
      </c>
      <c r="BK324" s="218">
        <f>ROUND(I324*H324,2)</f>
        <v>0</v>
      </c>
      <c r="BL324" s="19" t="s">
        <v>240</v>
      </c>
      <c r="BM324" s="217" t="s">
        <v>658</v>
      </c>
    </row>
    <row r="325" s="2" customFormat="1">
      <c r="A325" s="40"/>
      <c r="B325" s="41"/>
      <c r="C325" s="42"/>
      <c r="D325" s="219" t="s">
        <v>144</v>
      </c>
      <c r="E325" s="42"/>
      <c r="F325" s="220" t="s">
        <v>659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144</v>
      </c>
      <c r="AU325" s="19" t="s">
        <v>81</v>
      </c>
    </row>
    <row r="326" s="2" customFormat="1" ht="14.4" customHeight="1">
      <c r="A326" s="40"/>
      <c r="B326" s="41"/>
      <c r="C326" s="206" t="s">
        <v>660</v>
      </c>
      <c r="D326" s="206" t="s">
        <v>137</v>
      </c>
      <c r="E326" s="207" t="s">
        <v>661</v>
      </c>
      <c r="F326" s="208" t="s">
        <v>662</v>
      </c>
      <c r="G326" s="209" t="s">
        <v>156</v>
      </c>
      <c r="H326" s="210">
        <v>68</v>
      </c>
      <c r="I326" s="211"/>
      <c r="J326" s="212">
        <f>ROUND(I326*H326,2)</f>
        <v>0</v>
      </c>
      <c r="K326" s="208" t="s">
        <v>141</v>
      </c>
      <c r="L326" s="46"/>
      <c r="M326" s="213" t="s">
        <v>19</v>
      </c>
      <c r="N326" s="214" t="s">
        <v>42</v>
      </c>
      <c r="O326" s="86"/>
      <c r="P326" s="215">
        <f>O326*H326</f>
        <v>0</v>
      </c>
      <c r="Q326" s="215">
        <v>0.00013999999999999999</v>
      </c>
      <c r="R326" s="215">
        <f>Q326*H326</f>
        <v>0.0095199999999999989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240</v>
      </c>
      <c r="AT326" s="217" t="s">
        <v>137</v>
      </c>
      <c r="AU326" s="217" t="s">
        <v>81</v>
      </c>
      <c r="AY326" s="19" t="s">
        <v>134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79</v>
      </c>
      <c r="BK326" s="218">
        <f>ROUND(I326*H326,2)</f>
        <v>0</v>
      </c>
      <c r="BL326" s="19" t="s">
        <v>240</v>
      </c>
      <c r="BM326" s="217" t="s">
        <v>663</v>
      </c>
    </row>
    <row r="327" s="2" customFormat="1">
      <c r="A327" s="40"/>
      <c r="B327" s="41"/>
      <c r="C327" s="42"/>
      <c r="D327" s="219" t="s">
        <v>144</v>
      </c>
      <c r="E327" s="42"/>
      <c r="F327" s="220" t="s">
        <v>664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144</v>
      </c>
      <c r="AU327" s="19" t="s">
        <v>81</v>
      </c>
    </row>
    <row r="328" s="2" customFormat="1" ht="14.4" customHeight="1">
      <c r="A328" s="40"/>
      <c r="B328" s="41"/>
      <c r="C328" s="206" t="s">
        <v>665</v>
      </c>
      <c r="D328" s="206" t="s">
        <v>137</v>
      </c>
      <c r="E328" s="207" t="s">
        <v>666</v>
      </c>
      <c r="F328" s="208" t="s">
        <v>667</v>
      </c>
      <c r="G328" s="209" t="s">
        <v>156</v>
      </c>
      <c r="H328" s="210">
        <v>68</v>
      </c>
      <c r="I328" s="211"/>
      <c r="J328" s="212">
        <f>ROUND(I328*H328,2)</f>
        <v>0</v>
      </c>
      <c r="K328" s="208" t="s">
        <v>141</v>
      </c>
      <c r="L328" s="46"/>
      <c r="M328" s="213" t="s">
        <v>19</v>
      </c>
      <c r="N328" s="214" t="s">
        <v>42</v>
      </c>
      <c r="O328" s="86"/>
      <c r="P328" s="215">
        <f>O328*H328</f>
        <v>0</v>
      </c>
      <c r="Q328" s="215">
        <v>0.00012</v>
      </c>
      <c r="R328" s="215">
        <f>Q328*H328</f>
        <v>0.0081600000000000006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240</v>
      </c>
      <c r="AT328" s="217" t="s">
        <v>137</v>
      </c>
      <c r="AU328" s="217" t="s">
        <v>81</v>
      </c>
      <c r="AY328" s="19" t="s">
        <v>134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79</v>
      </c>
      <c r="BK328" s="218">
        <f>ROUND(I328*H328,2)</f>
        <v>0</v>
      </c>
      <c r="BL328" s="19" t="s">
        <v>240</v>
      </c>
      <c r="BM328" s="217" t="s">
        <v>668</v>
      </c>
    </row>
    <row r="329" s="2" customFormat="1">
      <c r="A329" s="40"/>
      <c r="B329" s="41"/>
      <c r="C329" s="42"/>
      <c r="D329" s="219" t="s">
        <v>144</v>
      </c>
      <c r="E329" s="42"/>
      <c r="F329" s="220" t="s">
        <v>669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144</v>
      </c>
      <c r="AU329" s="19" t="s">
        <v>81</v>
      </c>
    </row>
    <row r="330" s="2" customFormat="1" ht="14.4" customHeight="1">
      <c r="A330" s="40"/>
      <c r="B330" s="41"/>
      <c r="C330" s="206" t="s">
        <v>283</v>
      </c>
      <c r="D330" s="206" t="s">
        <v>137</v>
      </c>
      <c r="E330" s="207" t="s">
        <v>670</v>
      </c>
      <c r="F330" s="208" t="s">
        <v>671</v>
      </c>
      <c r="G330" s="209" t="s">
        <v>156</v>
      </c>
      <c r="H330" s="210">
        <v>68</v>
      </c>
      <c r="I330" s="211"/>
      <c r="J330" s="212">
        <f>ROUND(I330*H330,2)</f>
        <v>0</v>
      </c>
      <c r="K330" s="208" t="s">
        <v>141</v>
      </c>
      <c r="L330" s="46"/>
      <c r="M330" s="213" t="s">
        <v>19</v>
      </c>
      <c r="N330" s="214" t="s">
        <v>42</v>
      </c>
      <c r="O330" s="86"/>
      <c r="P330" s="215">
        <f>O330*H330</f>
        <v>0</v>
      </c>
      <c r="Q330" s="215">
        <v>0.00012</v>
      </c>
      <c r="R330" s="215">
        <f>Q330*H330</f>
        <v>0.0081600000000000006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240</v>
      </c>
      <c r="AT330" s="217" t="s">
        <v>137</v>
      </c>
      <c r="AU330" s="217" t="s">
        <v>81</v>
      </c>
      <c r="AY330" s="19" t="s">
        <v>134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79</v>
      </c>
      <c r="BK330" s="218">
        <f>ROUND(I330*H330,2)</f>
        <v>0</v>
      </c>
      <c r="BL330" s="19" t="s">
        <v>240</v>
      </c>
      <c r="BM330" s="217" t="s">
        <v>672</v>
      </c>
    </row>
    <row r="331" s="2" customFormat="1">
      <c r="A331" s="40"/>
      <c r="B331" s="41"/>
      <c r="C331" s="42"/>
      <c r="D331" s="219" t="s">
        <v>144</v>
      </c>
      <c r="E331" s="42"/>
      <c r="F331" s="220" t="s">
        <v>673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144</v>
      </c>
      <c r="AU331" s="19" t="s">
        <v>81</v>
      </c>
    </row>
    <row r="332" s="2" customFormat="1" ht="14.4" customHeight="1">
      <c r="A332" s="40"/>
      <c r="B332" s="41"/>
      <c r="C332" s="206" t="s">
        <v>674</v>
      </c>
      <c r="D332" s="206" t="s">
        <v>137</v>
      </c>
      <c r="E332" s="207" t="s">
        <v>675</v>
      </c>
      <c r="F332" s="208" t="s">
        <v>676</v>
      </c>
      <c r="G332" s="209" t="s">
        <v>156</v>
      </c>
      <c r="H332" s="210">
        <v>68</v>
      </c>
      <c r="I332" s="211"/>
      <c r="J332" s="212">
        <f>ROUND(I332*H332,2)</f>
        <v>0</v>
      </c>
      <c r="K332" s="208" t="s">
        <v>141</v>
      </c>
      <c r="L332" s="46"/>
      <c r="M332" s="213" t="s">
        <v>19</v>
      </c>
      <c r="N332" s="214" t="s">
        <v>42</v>
      </c>
      <c r="O332" s="86"/>
      <c r="P332" s="215">
        <f>O332*H332</f>
        <v>0</v>
      </c>
      <c r="Q332" s="215">
        <v>3.0000000000000001E-05</v>
      </c>
      <c r="R332" s="215">
        <f>Q332*H332</f>
        <v>0.0020400000000000001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240</v>
      </c>
      <c r="AT332" s="217" t="s">
        <v>137</v>
      </c>
      <c r="AU332" s="217" t="s">
        <v>81</v>
      </c>
      <c r="AY332" s="19" t="s">
        <v>134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79</v>
      </c>
      <c r="BK332" s="218">
        <f>ROUND(I332*H332,2)</f>
        <v>0</v>
      </c>
      <c r="BL332" s="19" t="s">
        <v>240</v>
      </c>
      <c r="BM332" s="217" t="s">
        <v>677</v>
      </c>
    </row>
    <row r="333" s="2" customFormat="1">
      <c r="A333" s="40"/>
      <c r="B333" s="41"/>
      <c r="C333" s="42"/>
      <c r="D333" s="219" t="s">
        <v>144</v>
      </c>
      <c r="E333" s="42"/>
      <c r="F333" s="220" t="s">
        <v>678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144</v>
      </c>
      <c r="AU333" s="19" t="s">
        <v>81</v>
      </c>
    </row>
    <row r="334" s="12" customFormat="1" ht="22.8" customHeight="1">
      <c r="A334" s="12"/>
      <c r="B334" s="190"/>
      <c r="C334" s="191"/>
      <c r="D334" s="192" t="s">
        <v>70</v>
      </c>
      <c r="E334" s="204" t="s">
        <v>679</v>
      </c>
      <c r="F334" s="204" t="s">
        <v>680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SUM(P335:P356)</f>
        <v>0</v>
      </c>
      <c r="Q334" s="198"/>
      <c r="R334" s="199">
        <f>SUM(R335:R356)</f>
        <v>0.37216739999999998</v>
      </c>
      <c r="S334" s="198"/>
      <c r="T334" s="200">
        <f>SUM(T335:T356)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81</v>
      </c>
      <c r="AT334" s="202" t="s">
        <v>70</v>
      </c>
      <c r="AU334" s="202" t="s">
        <v>79</v>
      </c>
      <c r="AY334" s="201" t="s">
        <v>134</v>
      </c>
      <c r="BK334" s="203">
        <f>SUM(BK335:BK356)</f>
        <v>0</v>
      </c>
    </row>
    <row r="335" s="2" customFormat="1" ht="14.4" customHeight="1">
      <c r="A335" s="40"/>
      <c r="B335" s="41"/>
      <c r="C335" s="206" t="s">
        <v>681</v>
      </c>
      <c r="D335" s="206" t="s">
        <v>137</v>
      </c>
      <c r="E335" s="207" t="s">
        <v>682</v>
      </c>
      <c r="F335" s="208" t="s">
        <v>683</v>
      </c>
      <c r="G335" s="209" t="s">
        <v>156</v>
      </c>
      <c r="H335" s="210">
        <v>718.12</v>
      </c>
      <c r="I335" s="211"/>
      <c r="J335" s="212">
        <f>ROUND(I335*H335,2)</f>
        <v>0</v>
      </c>
      <c r="K335" s="208" t="s">
        <v>141</v>
      </c>
      <c r="L335" s="46"/>
      <c r="M335" s="213" t="s">
        <v>19</v>
      </c>
      <c r="N335" s="214" t="s">
        <v>42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240</v>
      </c>
      <c r="AT335" s="217" t="s">
        <v>137</v>
      </c>
      <c r="AU335" s="217" t="s">
        <v>81</v>
      </c>
      <c r="AY335" s="19" t="s">
        <v>134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79</v>
      </c>
      <c r="BK335" s="218">
        <f>ROUND(I335*H335,2)</f>
        <v>0</v>
      </c>
      <c r="BL335" s="19" t="s">
        <v>240</v>
      </c>
      <c r="BM335" s="217" t="s">
        <v>684</v>
      </c>
    </row>
    <row r="336" s="2" customFormat="1">
      <c r="A336" s="40"/>
      <c r="B336" s="41"/>
      <c r="C336" s="42"/>
      <c r="D336" s="219" t="s">
        <v>144</v>
      </c>
      <c r="E336" s="42"/>
      <c r="F336" s="220" t="s">
        <v>685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144</v>
      </c>
      <c r="AU336" s="19" t="s">
        <v>81</v>
      </c>
    </row>
    <row r="337" s="13" customFormat="1">
      <c r="A337" s="13"/>
      <c r="B337" s="224"/>
      <c r="C337" s="225"/>
      <c r="D337" s="226" t="s">
        <v>159</v>
      </c>
      <c r="E337" s="227" t="s">
        <v>19</v>
      </c>
      <c r="F337" s="228" t="s">
        <v>686</v>
      </c>
      <c r="G337" s="225"/>
      <c r="H337" s="229">
        <v>718.12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159</v>
      </c>
      <c r="AU337" s="235" t="s">
        <v>81</v>
      </c>
      <c r="AV337" s="13" t="s">
        <v>81</v>
      </c>
      <c r="AW337" s="13" t="s">
        <v>32</v>
      </c>
      <c r="AX337" s="13" t="s">
        <v>79</v>
      </c>
      <c r="AY337" s="235" t="s">
        <v>134</v>
      </c>
    </row>
    <row r="338" s="2" customFormat="1" ht="14.4" customHeight="1">
      <c r="A338" s="40"/>
      <c r="B338" s="41"/>
      <c r="C338" s="206" t="s">
        <v>687</v>
      </c>
      <c r="D338" s="206" t="s">
        <v>137</v>
      </c>
      <c r="E338" s="207" t="s">
        <v>688</v>
      </c>
      <c r="F338" s="208" t="s">
        <v>689</v>
      </c>
      <c r="G338" s="209" t="s">
        <v>156</v>
      </c>
      <c r="H338" s="210">
        <v>82.939999999999998</v>
      </c>
      <c r="I338" s="211"/>
      <c r="J338" s="212">
        <f>ROUND(I338*H338,2)</f>
        <v>0</v>
      </c>
      <c r="K338" s="208" t="s">
        <v>141</v>
      </c>
      <c r="L338" s="46"/>
      <c r="M338" s="213" t="s">
        <v>19</v>
      </c>
      <c r="N338" s="214" t="s">
        <v>42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240</v>
      </c>
      <c r="AT338" s="217" t="s">
        <v>137</v>
      </c>
      <c r="AU338" s="217" t="s">
        <v>81</v>
      </c>
      <c r="AY338" s="19" t="s">
        <v>134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79</v>
      </c>
      <c r="BK338" s="218">
        <f>ROUND(I338*H338,2)</f>
        <v>0</v>
      </c>
      <c r="BL338" s="19" t="s">
        <v>240</v>
      </c>
      <c r="BM338" s="217" t="s">
        <v>690</v>
      </c>
    </row>
    <row r="339" s="2" customFormat="1">
      <c r="A339" s="40"/>
      <c r="B339" s="41"/>
      <c r="C339" s="42"/>
      <c r="D339" s="219" t="s">
        <v>144</v>
      </c>
      <c r="E339" s="42"/>
      <c r="F339" s="220" t="s">
        <v>691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144</v>
      </c>
      <c r="AU339" s="19" t="s">
        <v>81</v>
      </c>
    </row>
    <row r="340" s="13" customFormat="1">
      <c r="A340" s="13"/>
      <c r="B340" s="224"/>
      <c r="C340" s="225"/>
      <c r="D340" s="226" t="s">
        <v>159</v>
      </c>
      <c r="E340" s="227" t="s">
        <v>19</v>
      </c>
      <c r="F340" s="228" t="s">
        <v>692</v>
      </c>
      <c r="G340" s="225"/>
      <c r="H340" s="229">
        <v>82.939999999999998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159</v>
      </c>
      <c r="AU340" s="235" t="s">
        <v>81</v>
      </c>
      <c r="AV340" s="13" t="s">
        <v>81</v>
      </c>
      <c r="AW340" s="13" t="s">
        <v>32</v>
      </c>
      <c r="AX340" s="13" t="s">
        <v>79</v>
      </c>
      <c r="AY340" s="235" t="s">
        <v>134</v>
      </c>
    </row>
    <row r="341" s="2" customFormat="1" ht="14.4" customHeight="1">
      <c r="A341" s="40"/>
      <c r="B341" s="41"/>
      <c r="C341" s="206" t="s">
        <v>693</v>
      </c>
      <c r="D341" s="206" t="s">
        <v>137</v>
      </c>
      <c r="E341" s="207" t="s">
        <v>694</v>
      </c>
      <c r="F341" s="208" t="s">
        <v>695</v>
      </c>
      <c r="G341" s="209" t="s">
        <v>156</v>
      </c>
      <c r="H341" s="210">
        <v>718.12</v>
      </c>
      <c r="I341" s="211"/>
      <c r="J341" s="212">
        <f>ROUND(I341*H341,2)</f>
        <v>0</v>
      </c>
      <c r="K341" s="208" t="s">
        <v>141</v>
      </c>
      <c r="L341" s="46"/>
      <c r="M341" s="213" t="s">
        <v>19</v>
      </c>
      <c r="N341" s="214" t="s">
        <v>42</v>
      </c>
      <c r="O341" s="86"/>
      <c r="P341" s="215">
        <f>O341*H341</f>
        <v>0</v>
      </c>
      <c r="Q341" s="215">
        <v>0.00020000000000000001</v>
      </c>
      <c r="R341" s="215">
        <f>Q341*H341</f>
        <v>0.143624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240</v>
      </c>
      <c r="AT341" s="217" t="s">
        <v>137</v>
      </c>
      <c r="AU341" s="217" t="s">
        <v>81</v>
      </c>
      <c r="AY341" s="19" t="s">
        <v>134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79</v>
      </c>
      <c r="BK341" s="218">
        <f>ROUND(I341*H341,2)</f>
        <v>0</v>
      </c>
      <c r="BL341" s="19" t="s">
        <v>240</v>
      </c>
      <c r="BM341" s="217" t="s">
        <v>696</v>
      </c>
    </row>
    <row r="342" s="2" customFormat="1">
      <c r="A342" s="40"/>
      <c r="B342" s="41"/>
      <c r="C342" s="42"/>
      <c r="D342" s="219" t="s">
        <v>144</v>
      </c>
      <c r="E342" s="42"/>
      <c r="F342" s="220" t="s">
        <v>697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144</v>
      </c>
      <c r="AU342" s="19" t="s">
        <v>81</v>
      </c>
    </row>
    <row r="343" s="2" customFormat="1" ht="14.4" customHeight="1">
      <c r="A343" s="40"/>
      <c r="B343" s="41"/>
      <c r="C343" s="206" t="s">
        <v>698</v>
      </c>
      <c r="D343" s="206" t="s">
        <v>137</v>
      </c>
      <c r="E343" s="207" t="s">
        <v>699</v>
      </c>
      <c r="F343" s="208" t="s">
        <v>700</v>
      </c>
      <c r="G343" s="209" t="s">
        <v>156</v>
      </c>
      <c r="H343" s="210">
        <v>82.219999999999999</v>
      </c>
      <c r="I343" s="211"/>
      <c r="J343" s="212">
        <f>ROUND(I343*H343,2)</f>
        <v>0</v>
      </c>
      <c r="K343" s="208" t="s">
        <v>141</v>
      </c>
      <c r="L343" s="46"/>
      <c r="M343" s="213" t="s">
        <v>19</v>
      </c>
      <c r="N343" s="214" t="s">
        <v>42</v>
      </c>
      <c r="O343" s="86"/>
      <c r="P343" s="215">
        <f>O343*H343</f>
        <v>0</v>
      </c>
      <c r="Q343" s="215">
        <v>0.00020000000000000001</v>
      </c>
      <c r="R343" s="215">
        <f>Q343*H343</f>
        <v>0.016444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240</v>
      </c>
      <c r="AT343" s="217" t="s">
        <v>137</v>
      </c>
      <c r="AU343" s="217" t="s">
        <v>81</v>
      </c>
      <c r="AY343" s="19" t="s">
        <v>134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79</v>
      </c>
      <c r="BK343" s="218">
        <f>ROUND(I343*H343,2)</f>
        <v>0</v>
      </c>
      <c r="BL343" s="19" t="s">
        <v>240</v>
      </c>
      <c r="BM343" s="217" t="s">
        <v>701</v>
      </c>
    </row>
    <row r="344" s="2" customFormat="1">
      <c r="A344" s="40"/>
      <c r="B344" s="41"/>
      <c r="C344" s="42"/>
      <c r="D344" s="219" t="s">
        <v>144</v>
      </c>
      <c r="E344" s="42"/>
      <c r="F344" s="220" t="s">
        <v>702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144</v>
      </c>
      <c r="AU344" s="19" t="s">
        <v>81</v>
      </c>
    </row>
    <row r="345" s="2" customFormat="1" ht="19.8" customHeight="1">
      <c r="A345" s="40"/>
      <c r="B345" s="41"/>
      <c r="C345" s="206" t="s">
        <v>703</v>
      </c>
      <c r="D345" s="206" t="s">
        <v>137</v>
      </c>
      <c r="E345" s="207" t="s">
        <v>704</v>
      </c>
      <c r="F345" s="208" t="s">
        <v>705</v>
      </c>
      <c r="G345" s="209" t="s">
        <v>156</v>
      </c>
      <c r="H345" s="210">
        <v>46.399999999999999</v>
      </c>
      <c r="I345" s="211"/>
      <c r="J345" s="212">
        <f>ROUND(I345*H345,2)</f>
        <v>0</v>
      </c>
      <c r="K345" s="208" t="s">
        <v>141</v>
      </c>
      <c r="L345" s="46"/>
      <c r="M345" s="213" t="s">
        <v>19</v>
      </c>
      <c r="N345" s="214" t="s">
        <v>42</v>
      </c>
      <c r="O345" s="86"/>
      <c r="P345" s="215">
        <f>O345*H345</f>
        <v>0</v>
      </c>
      <c r="Q345" s="215">
        <v>2.0000000000000002E-05</v>
      </c>
      <c r="R345" s="215">
        <f>Q345*H345</f>
        <v>0.00092800000000000001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240</v>
      </c>
      <c r="AT345" s="217" t="s">
        <v>137</v>
      </c>
      <c r="AU345" s="217" t="s">
        <v>81</v>
      </c>
      <c r="AY345" s="19" t="s">
        <v>134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79</v>
      </c>
      <c r="BK345" s="218">
        <f>ROUND(I345*H345,2)</f>
        <v>0</v>
      </c>
      <c r="BL345" s="19" t="s">
        <v>240</v>
      </c>
      <c r="BM345" s="217" t="s">
        <v>706</v>
      </c>
    </row>
    <row r="346" s="2" customFormat="1">
      <c r="A346" s="40"/>
      <c r="B346" s="41"/>
      <c r="C346" s="42"/>
      <c r="D346" s="219" t="s">
        <v>144</v>
      </c>
      <c r="E346" s="42"/>
      <c r="F346" s="220" t="s">
        <v>707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144</v>
      </c>
      <c r="AU346" s="19" t="s">
        <v>81</v>
      </c>
    </row>
    <row r="347" s="13" customFormat="1">
      <c r="A347" s="13"/>
      <c r="B347" s="224"/>
      <c r="C347" s="225"/>
      <c r="D347" s="226" t="s">
        <v>159</v>
      </c>
      <c r="E347" s="227" t="s">
        <v>19</v>
      </c>
      <c r="F347" s="228" t="s">
        <v>237</v>
      </c>
      <c r="G347" s="225"/>
      <c r="H347" s="229">
        <v>35.640000000000001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159</v>
      </c>
      <c r="AU347" s="235" t="s">
        <v>81</v>
      </c>
      <c r="AV347" s="13" t="s">
        <v>81</v>
      </c>
      <c r="AW347" s="13" t="s">
        <v>32</v>
      </c>
      <c r="AX347" s="13" t="s">
        <v>71</v>
      </c>
      <c r="AY347" s="235" t="s">
        <v>134</v>
      </c>
    </row>
    <row r="348" s="13" customFormat="1">
      <c r="A348" s="13"/>
      <c r="B348" s="224"/>
      <c r="C348" s="225"/>
      <c r="D348" s="226" t="s">
        <v>159</v>
      </c>
      <c r="E348" s="227" t="s">
        <v>19</v>
      </c>
      <c r="F348" s="228" t="s">
        <v>238</v>
      </c>
      <c r="G348" s="225"/>
      <c r="H348" s="229">
        <v>5.5099999999999998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159</v>
      </c>
      <c r="AU348" s="235" t="s">
        <v>81</v>
      </c>
      <c r="AV348" s="13" t="s">
        <v>81</v>
      </c>
      <c r="AW348" s="13" t="s">
        <v>32</v>
      </c>
      <c r="AX348" s="13" t="s">
        <v>71</v>
      </c>
      <c r="AY348" s="235" t="s">
        <v>134</v>
      </c>
    </row>
    <row r="349" s="13" customFormat="1">
      <c r="A349" s="13"/>
      <c r="B349" s="224"/>
      <c r="C349" s="225"/>
      <c r="D349" s="226" t="s">
        <v>159</v>
      </c>
      <c r="E349" s="227" t="s">
        <v>19</v>
      </c>
      <c r="F349" s="228" t="s">
        <v>239</v>
      </c>
      <c r="G349" s="225"/>
      <c r="H349" s="229">
        <v>5.25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159</v>
      </c>
      <c r="AU349" s="235" t="s">
        <v>81</v>
      </c>
      <c r="AV349" s="13" t="s">
        <v>81</v>
      </c>
      <c r="AW349" s="13" t="s">
        <v>32</v>
      </c>
      <c r="AX349" s="13" t="s">
        <v>71</v>
      </c>
      <c r="AY349" s="235" t="s">
        <v>134</v>
      </c>
    </row>
    <row r="350" s="14" customFormat="1">
      <c r="A350" s="14"/>
      <c r="B350" s="236"/>
      <c r="C350" s="237"/>
      <c r="D350" s="226" t="s">
        <v>159</v>
      </c>
      <c r="E350" s="238" t="s">
        <v>19</v>
      </c>
      <c r="F350" s="239" t="s">
        <v>169</v>
      </c>
      <c r="G350" s="237"/>
      <c r="H350" s="240">
        <v>46.399999999999999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159</v>
      </c>
      <c r="AU350" s="246" t="s">
        <v>81</v>
      </c>
      <c r="AV350" s="14" t="s">
        <v>142</v>
      </c>
      <c r="AW350" s="14" t="s">
        <v>32</v>
      </c>
      <c r="AX350" s="14" t="s">
        <v>79</v>
      </c>
      <c r="AY350" s="246" t="s">
        <v>134</v>
      </c>
    </row>
    <row r="351" s="2" customFormat="1" ht="14.4" customHeight="1">
      <c r="A351" s="40"/>
      <c r="B351" s="41"/>
      <c r="C351" s="206" t="s">
        <v>708</v>
      </c>
      <c r="D351" s="206" t="s">
        <v>137</v>
      </c>
      <c r="E351" s="207" t="s">
        <v>709</v>
      </c>
      <c r="F351" s="208" t="s">
        <v>710</v>
      </c>
      <c r="G351" s="209" t="s">
        <v>156</v>
      </c>
      <c r="H351" s="210">
        <v>269.30000000000001</v>
      </c>
      <c r="I351" s="211"/>
      <c r="J351" s="212">
        <f>ROUND(I351*H351,2)</f>
        <v>0</v>
      </c>
      <c r="K351" s="208" t="s">
        <v>141</v>
      </c>
      <c r="L351" s="46"/>
      <c r="M351" s="213" t="s">
        <v>19</v>
      </c>
      <c r="N351" s="214" t="s">
        <v>42</v>
      </c>
      <c r="O351" s="86"/>
      <c r="P351" s="215">
        <f>O351*H351</f>
        <v>0</v>
      </c>
      <c r="Q351" s="215">
        <v>1.0000000000000001E-05</v>
      </c>
      <c r="R351" s="215">
        <f>Q351*H351</f>
        <v>0.0026930000000000005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240</v>
      </c>
      <c r="AT351" s="217" t="s">
        <v>137</v>
      </c>
      <c r="AU351" s="217" t="s">
        <v>81</v>
      </c>
      <c r="AY351" s="19" t="s">
        <v>134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79</v>
      </c>
      <c r="BK351" s="218">
        <f>ROUND(I351*H351,2)</f>
        <v>0</v>
      </c>
      <c r="BL351" s="19" t="s">
        <v>240</v>
      </c>
      <c r="BM351" s="217" t="s">
        <v>711</v>
      </c>
    </row>
    <row r="352" s="2" customFormat="1">
      <c r="A352" s="40"/>
      <c r="B352" s="41"/>
      <c r="C352" s="42"/>
      <c r="D352" s="219" t="s">
        <v>144</v>
      </c>
      <c r="E352" s="42"/>
      <c r="F352" s="220" t="s">
        <v>712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144</v>
      </c>
      <c r="AU352" s="19" t="s">
        <v>81</v>
      </c>
    </row>
    <row r="353" s="2" customFormat="1" ht="22.2" customHeight="1">
      <c r="A353" s="40"/>
      <c r="B353" s="41"/>
      <c r="C353" s="206" t="s">
        <v>713</v>
      </c>
      <c r="D353" s="206" t="s">
        <v>137</v>
      </c>
      <c r="E353" s="207" t="s">
        <v>714</v>
      </c>
      <c r="F353" s="208" t="s">
        <v>715</v>
      </c>
      <c r="G353" s="209" t="s">
        <v>156</v>
      </c>
      <c r="H353" s="210">
        <v>718.89999999999998</v>
      </c>
      <c r="I353" s="211"/>
      <c r="J353" s="212">
        <f>ROUND(I353*H353,2)</f>
        <v>0</v>
      </c>
      <c r="K353" s="208" t="s">
        <v>141</v>
      </c>
      <c r="L353" s="46"/>
      <c r="M353" s="213" t="s">
        <v>19</v>
      </c>
      <c r="N353" s="214" t="s">
        <v>42</v>
      </c>
      <c r="O353" s="86"/>
      <c r="P353" s="215">
        <f>O353*H353</f>
        <v>0</v>
      </c>
      <c r="Q353" s="215">
        <v>0.00025999999999999998</v>
      </c>
      <c r="R353" s="215">
        <f>Q353*H353</f>
        <v>0.18691399999999997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240</v>
      </c>
      <c r="AT353" s="217" t="s">
        <v>137</v>
      </c>
      <c r="AU353" s="217" t="s">
        <v>81</v>
      </c>
      <c r="AY353" s="19" t="s">
        <v>134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79</v>
      </c>
      <c r="BK353" s="218">
        <f>ROUND(I353*H353,2)</f>
        <v>0</v>
      </c>
      <c r="BL353" s="19" t="s">
        <v>240</v>
      </c>
      <c r="BM353" s="217" t="s">
        <v>716</v>
      </c>
    </row>
    <row r="354" s="2" customFormat="1">
      <c r="A354" s="40"/>
      <c r="B354" s="41"/>
      <c r="C354" s="42"/>
      <c r="D354" s="219" t="s">
        <v>144</v>
      </c>
      <c r="E354" s="42"/>
      <c r="F354" s="220" t="s">
        <v>717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144</v>
      </c>
      <c r="AU354" s="19" t="s">
        <v>81</v>
      </c>
    </row>
    <row r="355" s="2" customFormat="1" ht="22.2" customHeight="1">
      <c r="A355" s="40"/>
      <c r="B355" s="41"/>
      <c r="C355" s="206" t="s">
        <v>718</v>
      </c>
      <c r="D355" s="206" t="s">
        <v>137</v>
      </c>
      <c r="E355" s="207" t="s">
        <v>719</v>
      </c>
      <c r="F355" s="208" t="s">
        <v>720</v>
      </c>
      <c r="G355" s="209" t="s">
        <v>156</v>
      </c>
      <c r="H355" s="210">
        <v>82.939999999999998</v>
      </c>
      <c r="I355" s="211"/>
      <c r="J355" s="212">
        <f>ROUND(I355*H355,2)</f>
        <v>0</v>
      </c>
      <c r="K355" s="208" t="s">
        <v>141</v>
      </c>
      <c r="L355" s="46"/>
      <c r="M355" s="213" t="s">
        <v>19</v>
      </c>
      <c r="N355" s="214" t="s">
        <v>42</v>
      </c>
      <c r="O355" s="86"/>
      <c r="P355" s="215">
        <f>O355*H355</f>
        <v>0</v>
      </c>
      <c r="Q355" s="215">
        <v>0.00025999999999999998</v>
      </c>
      <c r="R355" s="215">
        <f>Q355*H355</f>
        <v>0.021564399999999997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240</v>
      </c>
      <c r="AT355" s="217" t="s">
        <v>137</v>
      </c>
      <c r="AU355" s="217" t="s">
        <v>81</v>
      </c>
      <c r="AY355" s="19" t="s">
        <v>134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79</v>
      </c>
      <c r="BK355" s="218">
        <f>ROUND(I355*H355,2)</f>
        <v>0</v>
      </c>
      <c r="BL355" s="19" t="s">
        <v>240</v>
      </c>
      <c r="BM355" s="217" t="s">
        <v>721</v>
      </c>
    </row>
    <row r="356" s="2" customFormat="1">
      <c r="A356" s="40"/>
      <c r="B356" s="41"/>
      <c r="C356" s="42"/>
      <c r="D356" s="219" t="s">
        <v>144</v>
      </c>
      <c r="E356" s="42"/>
      <c r="F356" s="220" t="s">
        <v>722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144</v>
      </c>
      <c r="AU356" s="19" t="s">
        <v>81</v>
      </c>
    </row>
    <row r="357" s="12" customFormat="1" ht="25.92" customHeight="1">
      <c r="A357" s="12"/>
      <c r="B357" s="190"/>
      <c r="C357" s="191"/>
      <c r="D357" s="192" t="s">
        <v>70</v>
      </c>
      <c r="E357" s="193" t="s">
        <v>723</v>
      </c>
      <c r="F357" s="193" t="s">
        <v>724</v>
      </c>
      <c r="G357" s="191"/>
      <c r="H357" s="191"/>
      <c r="I357" s="194"/>
      <c r="J357" s="195">
        <f>BK357</f>
        <v>0</v>
      </c>
      <c r="K357" s="191"/>
      <c r="L357" s="196"/>
      <c r="M357" s="197"/>
      <c r="N357" s="198"/>
      <c r="O357" s="198"/>
      <c r="P357" s="199">
        <f>SUM(P358:P359)</f>
        <v>0</v>
      </c>
      <c r="Q357" s="198"/>
      <c r="R357" s="199">
        <f>SUM(R358:R359)</f>
        <v>0</v>
      </c>
      <c r="S357" s="198"/>
      <c r="T357" s="200">
        <f>SUM(T358:T359)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142</v>
      </c>
      <c r="AT357" s="202" t="s">
        <v>70</v>
      </c>
      <c r="AU357" s="202" t="s">
        <v>71</v>
      </c>
      <c r="AY357" s="201" t="s">
        <v>134</v>
      </c>
      <c r="BK357" s="203">
        <f>SUM(BK358:BK359)</f>
        <v>0</v>
      </c>
    </row>
    <row r="358" s="2" customFormat="1" ht="14.4" customHeight="1">
      <c r="A358" s="40"/>
      <c r="B358" s="41"/>
      <c r="C358" s="206" t="s">
        <v>725</v>
      </c>
      <c r="D358" s="206" t="s">
        <v>137</v>
      </c>
      <c r="E358" s="207" t="s">
        <v>726</v>
      </c>
      <c r="F358" s="208" t="s">
        <v>727</v>
      </c>
      <c r="G358" s="209" t="s">
        <v>728</v>
      </c>
      <c r="H358" s="210">
        <v>32</v>
      </c>
      <c r="I358" s="211"/>
      <c r="J358" s="212">
        <f>ROUND(I358*H358,2)</f>
        <v>0</v>
      </c>
      <c r="K358" s="208" t="s">
        <v>141</v>
      </c>
      <c r="L358" s="46"/>
      <c r="M358" s="213" t="s">
        <v>19</v>
      </c>
      <c r="N358" s="214" t="s">
        <v>42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729</v>
      </c>
      <c r="AT358" s="217" t="s">
        <v>137</v>
      </c>
      <c r="AU358" s="217" t="s">
        <v>79</v>
      </c>
      <c r="AY358" s="19" t="s">
        <v>134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79</v>
      </c>
      <c r="BK358" s="218">
        <f>ROUND(I358*H358,2)</f>
        <v>0</v>
      </c>
      <c r="BL358" s="19" t="s">
        <v>729</v>
      </c>
      <c r="BM358" s="217" t="s">
        <v>730</v>
      </c>
    </row>
    <row r="359" s="2" customFormat="1">
      <c r="A359" s="40"/>
      <c r="B359" s="41"/>
      <c r="C359" s="42"/>
      <c r="D359" s="219" t="s">
        <v>144</v>
      </c>
      <c r="E359" s="42"/>
      <c r="F359" s="220" t="s">
        <v>731</v>
      </c>
      <c r="G359" s="42"/>
      <c r="H359" s="42"/>
      <c r="I359" s="221"/>
      <c r="J359" s="42"/>
      <c r="K359" s="42"/>
      <c r="L359" s="46"/>
      <c r="M359" s="268"/>
      <c r="N359" s="269"/>
      <c r="O359" s="270"/>
      <c r="P359" s="270"/>
      <c r="Q359" s="270"/>
      <c r="R359" s="270"/>
      <c r="S359" s="270"/>
      <c r="T359" s="271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144</v>
      </c>
      <c r="AU359" s="19" t="s">
        <v>79</v>
      </c>
    </row>
    <row r="360" s="2" customFormat="1" ht="6.96" customHeight="1">
      <c r="A360" s="40"/>
      <c r="B360" s="61"/>
      <c r="C360" s="62"/>
      <c r="D360" s="62"/>
      <c r="E360" s="62"/>
      <c r="F360" s="62"/>
      <c r="G360" s="62"/>
      <c r="H360" s="62"/>
      <c r="I360" s="62"/>
      <c r="J360" s="62"/>
      <c r="K360" s="62"/>
      <c r="L360" s="46"/>
      <c r="M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</row>
  </sheetData>
  <sheetProtection sheet="1" autoFilter="0" formatColumns="0" formatRows="0" objects="1" scenarios="1" spinCount="100000" saltValue="bbykSf/BxrvyhMUyiKcVxzdoIp+AKtjvqO73aj7ykPG5KSYVudQjyOZqiN/a/DsK26hm2nnPnAJMCxuNeIJBAw==" hashValue="dPj4JIKacNOO8tL1w5iR2AASDPX6Xb27i4J1A7TK9+Gi0UwKX7b/uEUv0DVtmAJ8hNtdvnr2rr2+HwB23X2Xig==" algorithmName="SHA-512" password="CC35"/>
  <autoFilter ref="C96:K359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4_01/317142420"/>
    <hyperlink ref="F103" r:id="rId2" display="https://podminky.urs.cz/item/CS_URS_2024_01/317142442"/>
    <hyperlink ref="F105" r:id="rId3" display="https://podminky.urs.cz/item/CS_URS_2024_01/317168025"/>
    <hyperlink ref="F107" r:id="rId4" display="https://podminky.urs.cz/item/CS_URS_2024_01/340271025"/>
    <hyperlink ref="F110" r:id="rId5" display="https://podminky.urs.cz/item/CS_URS_2024_01/342272225"/>
    <hyperlink ref="F116" r:id="rId6" display="https://podminky.urs.cz/item/CS_URS_2024_01/342291121"/>
    <hyperlink ref="F118" r:id="rId7" display="https://podminky.urs.cz/item/CS_URS_2024_01/342291131"/>
    <hyperlink ref="F121" r:id="rId8" display="https://podminky.urs.cz/item/CS_URS_2024_01/611131121"/>
    <hyperlink ref="F124" r:id="rId9" display="https://podminky.urs.cz/item/CS_URS_2024_01/611311131"/>
    <hyperlink ref="F126" r:id="rId10" display="https://podminky.urs.cz/item/CS_URS_2024_01/612131121"/>
    <hyperlink ref="F138" r:id="rId11" display="https://podminky.urs.cz/item/CS_URS_2024_01/612142001"/>
    <hyperlink ref="F140" r:id="rId12" display="https://podminky.urs.cz/item/CS_URS_2024_01/612311131"/>
    <hyperlink ref="F146" r:id="rId13" display="https://podminky.urs.cz/item/CS_URS_2024_01/612323111"/>
    <hyperlink ref="F151" r:id="rId14" display="https://podminky.urs.cz/item/CS_URS_2024_01/612323191"/>
    <hyperlink ref="F154" r:id="rId15" display="https://podminky.urs.cz/item/CS_URS_2024_01/619991011"/>
    <hyperlink ref="F160" r:id="rId16" display="https://podminky.urs.cz/item/CS_URS_2024_01/619995001"/>
    <hyperlink ref="F162" r:id="rId17" display="https://podminky.urs.cz/item/CS_URS_2024_01/642942111"/>
    <hyperlink ref="F166" r:id="rId18" display="https://podminky.urs.cz/item/CS_URS_2024_01/949101111"/>
    <hyperlink ref="F168" r:id="rId19" display="https://podminky.urs.cz/item/CS_URS_2024_01/962031132"/>
    <hyperlink ref="F171" r:id="rId20" display="https://podminky.urs.cz/item/CS_URS_2024_01/962031133"/>
    <hyperlink ref="F174" r:id="rId21" display="https://podminky.urs.cz/item/CS_URS_2024_01/968072245"/>
    <hyperlink ref="F177" r:id="rId22" display="https://podminky.urs.cz/item/CS_URS_2024_01/968072246"/>
    <hyperlink ref="F182" r:id="rId23" display="https://podminky.urs.cz/item/CS_URS_2024_01/997013111"/>
    <hyperlink ref="F184" r:id="rId24" display="https://podminky.urs.cz/item/CS_URS_2024_01/997013501"/>
    <hyperlink ref="F186" r:id="rId25" display="https://podminky.urs.cz/item/CS_URS_2024_01/997013509"/>
    <hyperlink ref="F189" r:id="rId26" display="https://podminky.urs.cz/item/CS_URS_2024_01/997013609"/>
    <hyperlink ref="F192" r:id="rId27" display="https://podminky.urs.cz/item/CS_URS_2024_01/998011002"/>
    <hyperlink ref="F198" r:id="rId28" display="https://podminky.urs.cz/item/CS_URS_2024_01/742210121"/>
    <hyperlink ref="F203" r:id="rId29" display="https://podminky.urs.cz/item/CS_URS_2024_01/998742102"/>
    <hyperlink ref="F206" r:id="rId30" display="https://podminky.urs.cz/item/CS_URS_2024_01/763111323"/>
    <hyperlink ref="F209" r:id="rId31" display="https://podminky.urs.cz/item/CS_URS_2024_01/763111327"/>
    <hyperlink ref="F212" r:id="rId32" display="https://podminky.urs.cz/item/CS_URS_2024_01/763431011"/>
    <hyperlink ref="F216" r:id="rId33" display="https://podminky.urs.cz/item/CS_URS_2024_01/998763302"/>
    <hyperlink ref="F219" r:id="rId34" display="https://podminky.urs.cz/item/CS_URS_2024_01/766660001"/>
    <hyperlink ref="F225" r:id="rId35" display="https://podminky.urs.cz/item/CS_URS_2024_01/766660012"/>
    <hyperlink ref="F228" r:id="rId36" display="https://podminky.urs.cz/item/CS_URS_2024_01/766660734"/>
    <hyperlink ref="F231" r:id="rId37" display="https://podminky.urs.cz/item/CS_URS_2024_01/766682111"/>
    <hyperlink ref="F234" r:id="rId38" display="https://podminky.urs.cz/item/CS_URS_2024_01/766682121"/>
    <hyperlink ref="F237" r:id="rId39" display="https://podminky.urs.cz/item/CS_URS_2024_01/766691914"/>
    <hyperlink ref="F241" r:id="rId40" display="https://podminky.urs.cz/item/CS_URS_2024_01/998766102"/>
    <hyperlink ref="F244" r:id="rId41" display="https://podminky.urs.cz/item/CS_URS_2024_01/767220210"/>
    <hyperlink ref="F247" r:id="rId42" display="https://podminky.urs.cz/item/CS_URS_2024_01/767640111"/>
    <hyperlink ref="F251" r:id="rId43" display="https://podminky.urs.cz/item/CS_URS_2024_01/767896120"/>
    <hyperlink ref="F254" r:id="rId44" display="https://podminky.urs.cz/item/CS_URS_2024_01/998767102"/>
    <hyperlink ref="F257" r:id="rId45" display="https://podminky.urs.cz/item/CS_URS_2024_01/771111011"/>
    <hyperlink ref="F259" r:id="rId46" display="https://podminky.urs.cz/item/CS_URS_2024_01/771151022"/>
    <hyperlink ref="F261" r:id="rId47" display="https://podminky.urs.cz/item/CS_URS_2024_01/771471810"/>
    <hyperlink ref="F263" r:id="rId48" display="https://podminky.urs.cz/item/CS_URS_2024_01/771474113"/>
    <hyperlink ref="F268" r:id="rId49" display="https://podminky.urs.cz/item/CS_URS_2024_01/771571810"/>
    <hyperlink ref="F270" r:id="rId50" display="https://podminky.urs.cz/item/CS_URS_2024_01/771574111"/>
    <hyperlink ref="F273" r:id="rId51" display="https://podminky.urs.cz/item/CS_URS_2024_01/771591111"/>
    <hyperlink ref="F275" r:id="rId52" display="https://podminky.urs.cz/item/CS_URS_2024_01/771591112"/>
    <hyperlink ref="F277" r:id="rId53" display="https://podminky.urs.cz/item/CS_URS_2024_01/771591185"/>
    <hyperlink ref="F279" r:id="rId54" display="https://podminky.urs.cz/item/CS_URS_2024_01/998771102"/>
    <hyperlink ref="F282" r:id="rId55" display="https://podminky.urs.cz/item/CS_URS_2024_01/776111117"/>
    <hyperlink ref="F284" r:id="rId56" display="https://podminky.urs.cz/item/CS_URS_2024_01/776111311"/>
    <hyperlink ref="F286" r:id="rId57" display="https://podminky.urs.cz/item/CS_URS_2024_01/776121112"/>
    <hyperlink ref="F288" r:id="rId58" display="https://podminky.urs.cz/item/CS_URS_2024_01/776141112"/>
    <hyperlink ref="F290" r:id="rId59" display="https://podminky.urs.cz/item/CS_URS_2024_01/776201812"/>
    <hyperlink ref="F292" r:id="rId60" display="https://podminky.urs.cz/item/CS_URS_2024_01/776221111"/>
    <hyperlink ref="F295" r:id="rId61" display="https://podminky.urs.cz/item/CS_URS_2024_01/776411111"/>
    <hyperlink ref="F299" r:id="rId62" display="https://podminky.urs.cz/item/CS_URS_2024_01/998776102"/>
    <hyperlink ref="F302" r:id="rId63" display="https://podminky.urs.cz/item/CS_URS_2024_01/781121011"/>
    <hyperlink ref="F304" r:id="rId64" display="https://podminky.urs.cz/item/CS_URS_2024_01/781471810"/>
    <hyperlink ref="F307" r:id="rId65" display="https://podminky.urs.cz/item/CS_URS_2024_01/781472291"/>
    <hyperlink ref="F309" r:id="rId66" display="https://podminky.urs.cz/item/CS_URS_2024_01/781474112"/>
    <hyperlink ref="F312" r:id="rId67" display="https://podminky.urs.cz/item/CS_URS_2024_01/781492111"/>
    <hyperlink ref="F316" r:id="rId68" display="https://podminky.urs.cz/item/CS_URS_2024_01/781492151"/>
    <hyperlink ref="F320" r:id="rId69" display="https://podminky.urs.cz/item/CS_URS_2024_01/998781102"/>
    <hyperlink ref="F323" r:id="rId70" display="https://podminky.urs.cz/item/CS_URS_2024_01/783301313"/>
    <hyperlink ref="F325" r:id="rId71" display="https://podminky.urs.cz/item/CS_URS_2024_01/783301401"/>
    <hyperlink ref="F327" r:id="rId72" display="https://podminky.urs.cz/item/CS_URS_2024_01/783314101"/>
    <hyperlink ref="F329" r:id="rId73" display="https://podminky.urs.cz/item/CS_URS_2024_01/783315101"/>
    <hyperlink ref="F331" r:id="rId74" display="https://podminky.urs.cz/item/CS_URS_2024_01/783317101"/>
    <hyperlink ref="F333" r:id="rId75" display="https://podminky.urs.cz/item/CS_URS_2024_01/783342101"/>
    <hyperlink ref="F336" r:id="rId76" display="https://podminky.urs.cz/item/CS_URS_2024_01/784111001"/>
    <hyperlink ref="F339" r:id="rId77" display="https://podminky.urs.cz/item/CS_URS_2024_01/784111005"/>
    <hyperlink ref="F342" r:id="rId78" display="https://podminky.urs.cz/item/CS_URS_2024_01/784181101"/>
    <hyperlink ref="F344" r:id="rId79" display="https://podminky.urs.cz/item/CS_URS_2024_01/784181105"/>
    <hyperlink ref="F346" r:id="rId80" display="https://podminky.urs.cz/item/CS_URS_2024_01/784191003"/>
    <hyperlink ref="F352" r:id="rId81" display="https://podminky.urs.cz/item/CS_URS_2024_01/784191007"/>
    <hyperlink ref="F354" r:id="rId82" display="https://podminky.urs.cz/item/CS_URS_2024_01/784211101"/>
    <hyperlink ref="F356" r:id="rId83" display="https://podminky.urs.cz/item/CS_URS_2024_01/784211105"/>
    <hyperlink ref="F359" r:id="rId84" display="https://podminky.urs.cz/item/CS_URS_2024_01/HZS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7" customHeight="1">
      <c r="B7" s="22"/>
      <c r="E7" s="135" t="str">
        <f>'Rekapitulace stavby'!K6</f>
        <v>Stavební úpravy stravovací budovy č.p. 394, Nemocnice Karviná-Ráj-Zřízení zařízení pro dětskou skupinu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732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94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T. Pacola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ROUND((SUM(BE82:BE88)),  2)</f>
        <v>0</v>
      </c>
      <c r="G33" s="40"/>
      <c r="H33" s="40"/>
      <c r="I33" s="150">
        <v>0.20999999999999999</v>
      </c>
      <c r="J33" s="149">
        <f>ROUND(((SUM(BE82:BE88))*I33),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ROUND((SUM(BF82:BF88)),  2)</f>
        <v>0</v>
      </c>
      <c r="G34" s="40"/>
      <c r="H34" s="40"/>
      <c r="I34" s="150">
        <v>0.14999999999999999</v>
      </c>
      <c r="J34" s="149">
        <f>ROUND(((SUM(BF82:BF88))*I34),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7" customHeight="1">
      <c r="A48" s="40"/>
      <c r="B48" s="41"/>
      <c r="C48" s="42"/>
      <c r="D48" s="42"/>
      <c r="E48" s="162" t="str">
        <f>E7</f>
        <v>Stavební úpravy stravovací budovy č.p. 394, Nemocnice Karviná-Ráj-Zřízení zařízení pro dětskou skupinu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Elektro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2. 1. 2024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733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118</v>
      </c>
      <c r="E62" s="170"/>
      <c r="F62" s="170"/>
      <c r="G62" s="170"/>
      <c r="H62" s="170"/>
      <c r="I62" s="170"/>
      <c r="J62" s="171">
        <f>J86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7" customHeight="1">
      <c r="A72" s="40"/>
      <c r="B72" s="41"/>
      <c r="C72" s="42"/>
      <c r="D72" s="42"/>
      <c r="E72" s="162" t="str">
        <f>E7</f>
        <v>Stavební úpravy stravovací budovy č.p. 394, Nemocnice Karviná-Ráj-Zřízení zařízení pro dětskou skupinu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6" customHeight="1">
      <c r="A74" s="40"/>
      <c r="B74" s="41"/>
      <c r="C74" s="42"/>
      <c r="D74" s="42"/>
      <c r="E74" s="71" t="str">
        <f>E9</f>
        <v>Elektro - Elektroinstalace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Karviná</v>
      </c>
      <c r="G76" s="42"/>
      <c r="H76" s="42"/>
      <c r="I76" s="34" t="s">
        <v>23</v>
      </c>
      <c r="J76" s="74" t="str">
        <f>IF(J12="","",J12)</f>
        <v>2. 1. 2024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25</v>
      </c>
      <c r="D78" s="42"/>
      <c r="E78" s="42"/>
      <c r="F78" s="29" t="str">
        <f>E15</f>
        <v>Nemocnice Karviná - Ráj, příspěvková organizace</v>
      </c>
      <c r="G78" s="42"/>
      <c r="H78" s="42"/>
      <c r="I78" s="34" t="s">
        <v>31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>Ing. T. Pacola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120</v>
      </c>
      <c r="D81" s="182" t="s">
        <v>56</v>
      </c>
      <c r="E81" s="182" t="s">
        <v>52</v>
      </c>
      <c r="F81" s="182" t="s">
        <v>53</v>
      </c>
      <c r="G81" s="182" t="s">
        <v>121</v>
      </c>
      <c r="H81" s="182" t="s">
        <v>122</v>
      </c>
      <c r="I81" s="182" t="s">
        <v>123</v>
      </c>
      <c r="J81" s="182" t="s">
        <v>99</v>
      </c>
      <c r="K81" s="183" t="s">
        <v>124</v>
      </c>
      <c r="L81" s="184"/>
      <c r="M81" s="94" t="s">
        <v>19</v>
      </c>
      <c r="N81" s="95" t="s">
        <v>41</v>
      </c>
      <c r="O81" s="95" t="s">
        <v>125</v>
      </c>
      <c r="P81" s="95" t="s">
        <v>126</v>
      </c>
      <c r="Q81" s="95" t="s">
        <v>127</v>
      </c>
      <c r="R81" s="95" t="s">
        <v>128</v>
      </c>
      <c r="S81" s="95" t="s">
        <v>129</v>
      </c>
      <c r="T81" s="96" t="s">
        <v>130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131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P83+P86</f>
        <v>0</v>
      </c>
      <c r="Q82" s="98"/>
      <c r="R82" s="187">
        <f>R83+R86</f>
        <v>0</v>
      </c>
      <c r="S82" s="98"/>
      <c r="T82" s="188">
        <f>T83+T86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100</v>
      </c>
      <c r="BK82" s="189">
        <f>BK83+BK86</f>
        <v>0</v>
      </c>
    </row>
    <row r="83" s="12" customFormat="1" ht="25.92" customHeight="1">
      <c r="A83" s="12"/>
      <c r="B83" s="190"/>
      <c r="C83" s="191"/>
      <c r="D83" s="192" t="s">
        <v>70</v>
      </c>
      <c r="E83" s="193" t="s">
        <v>323</v>
      </c>
      <c r="F83" s="193" t="s">
        <v>324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70</v>
      </c>
      <c r="AU83" s="202" t="s">
        <v>71</v>
      </c>
      <c r="AY83" s="201" t="s">
        <v>134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70</v>
      </c>
      <c r="E84" s="204" t="s">
        <v>734</v>
      </c>
      <c r="F84" s="204" t="s">
        <v>735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</f>
        <v>0</v>
      </c>
      <c r="Q84" s="198"/>
      <c r="R84" s="199">
        <f>R85</f>
        <v>0</v>
      </c>
      <c r="S84" s="198"/>
      <c r="T84" s="200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81</v>
      </c>
      <c r="AT84" s="202" t="s">
        <v>70</v>
      </c>
      <c r="AU84" s="202" t="s">
        <v>79</v>
      </c>
      <c r="AY84" s="201" t="s">
        <v>134</v>
      </c>
      <c r="BK84" s="203">
        <f>BK85</f>
        <v>0</v>
      </c>
    </row>
    <row r="85" s="2" customFormat="1" ht="14.4" customHeight="1">
      <c r="A85" s="40"/>
      <c r="B85" s="41"/>
      <c r="C85" s="206" t="s">
        <v>79</v>
      </c>
      <c r="D85" s="206" t="s">
        <v>137</v>
      </c>
      <c r="E85" s="207" t="s">
        <v>736</v>
      </c>
      <c r="F85" s="208" t="s">
        <v>83</v>
      </c>
      <c r="G85" s="209" t="s">
        <v>737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42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240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79</v>
      </c>
      <c r="BK85" s="218">
        <f>ROUND(I85*H85,2)</f>
        <v>0</v>
      </c>
      <c r="BL85" s="19" t="s">
        <v>240</v>
      </c>
      <c r="BM85" s="217" t="s">
        <v>738</v>
      </c>
    </row>
    <row r="86" s="12" customFormat="1" ht="25.92" customHeight="1">
      <c r="A86" s="12"/>
      <c r="B86" s="190"/>
      <c r="C86" s="191"/>
      <c r="D86" s="192" t="s">
        <v>70</v>
      </c>
      <c r="E86" s="193" t="s">
        <v>723</v>
      </c>
      <c r="F86" s="193" t="s">
        <v>724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SUM(P87:P88)</f>
        <v>0</v>
      </c>
      <c r="Q86" s="198"/>
      <c r="R86" s="199">
        <f>SUM(R87:R88)</f>
        <v>0</v>
      </c>
      <c r="S86" s="198"/>
      <c r="T86" s="20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142</v>
      </c>
      <c r="AT86" s="202" t="s">
        <v>70</v>
      </c>
      <c r="AU86" s="202" t="s">
        <v>71</v>
      </c>
      <c r="AY86" s="201" t="s">
        <v>134</v>
      </c>
      <c r="BK86" s="203">
        <f>SUM(BK87:BK88)</f>
        <v>0</v>
      </c>
    </row>
    <row r="87" s="2" customFormat="1" ht="14.4" customHeight="1">
      <c r="A87" s="40"/>
      <c r="B87" s="41"/>
      <c r="C87" s="206" t="s">
        <v>81</v>
      </c>
      <c r="D87" s="206" t="s">
        <v>137</v>
      </c>
      <c r="E87" s="207" t="s">
        <v>739</v>
      </c>
      <c r="F87" s="208" t="s">
        <v>740</v>
      </c>
      <c r="G87" s="209" t="s">
        <v>728</v>
      </c>
      <c r="H87" s="210">
        <v>80</v>
      </c>
      <c r="I87" s="211"/>
      <c r="J87" s="212">
        <f>ROUND(I87*H87,2)</f>
        <v>0</v>
      </c>
      <c r="K87" s="208" t="s">
        <v>141</v>
      </c>
      <c r="L87" s="46"/>
      <c r="M87" s="213" t="s">
        <v>19</v>
      </c>
      <c r="N87" s="214" t="s">
        <v>42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729</v>
      </c>
      <c r="AT87" s="217" t="s">
        <v>137</v>
      </c>
      <c r="AU87" s="217" t="s">
        <v>79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79</v>
      </c>
      <c r="BK87" s="218">
        <f>ROUND(I87*H87,2)</f>
        <v>0</v>
      </c>
      <c r="BL87" s="19" t="s">
        <v>729</v>
      </c>
      <c r="BM87" s="217" t="s">
        <v>741</v>
      </c>
    </row>
    <row r="88" s="2" customFormat="1">
      <c r="A88" s="40"/>
      <c r="B88" s="41"/>
      <c r="C88" s="42"/>
      <c r="D88" s="219" t="s">
        <v>144</v>
      </c>
      <c r="E88" s="42"/>
      <c r="F88" s="220" t="s">
        <v>742</v>
      </c>
      <c r="G88" s="42"/>
      <c r="H88" s="42"/>
      <c r="I88" s="221"/>
      <c r="J88" s="42"/>
      <c r="K88" s="42"/>
      <c r="L88" s="46"/>
      <c r="M88" s="268"/>
      <c r="N88" s="269"/>
      <c r="O88" s="270"/>
      <c r="P88" s="270"/>
      <c r="Q88" s="270"/>
      <c r="R88" s="270"/>
      <c r="S88" s="270"/>
      <c r="T88" s="271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144</v>
      </c>
      <c r="AU88" s="19" t="s">
        <v>79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U6zrwNnx5wHmaA+qoIrxorSr+/Zc2yINVw5ESN0s0fADcq/htf+D8MCxtUNHtvKjd2mnG6Hs8CfFiVmH4/XH/g==" hashValue="H39zX4X54b/5lQUk0iNxjjSJ1LI2XFRELJd5dhwc0iysH6PWLSNojkilkTqGHsMpmJnFZ5COPIYCVNSXJRdE6w==" algorithmName="SHA-512" password="CC35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4_01/HZS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7" customHeight="1">
      <c r="B7" s="22"/>
      <c r="E7" s="135" t="str">
        <f>'Rekapitulace stavby'!K6</f>
        <v>Stavební úpravy stravovací budovy č.p. 394, Nemocnice Karviná-Ráj-Zřízení zařízení pro dětskou skupinu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94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T. Pacola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ROUND((SUM(BE81:BE84)),  2)</f>
        <v>0</v>
      </c>
      <c r="G33" s="40"/>
      <c r="H33" s="40"/>
      <c r="I33" s="150">
        <v>0.20999999999999999</v>
      </c>
      <c r="J33" s="149">
        <f>ROUND(((SUM(BE81:BE84))*I33),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ROUND((SUM(BF81:BF84)),  2)</f>
        <v>0</v>
      </c>
      <c r="G34" s="40"/>
      <c r="H34" s="40"/>
      <c r="I34" s="150">
        <v>0.14999999999999999</v>
      </c>
      <c r="J34" s="149">
        <f>ROUND(((SUM(BF81:BF84))*I34),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ROUND((SUM(BH81:BH84)),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7" customHeight="1">
      <c r="A48" s="40"/>
      <c r="B48" s="41"/>
      <c r="C48" s="42"/>
      <c r="D48" s="42"/>
      <c r="E48" s="162" t="str">
        <f>E7</f>
        <v>Stavební úpravy stravovací budovy č.p. 394, Nemocnice Karviná-Ráj-Zřízení zařízení pro dětskou skupinu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ZTI - Zdravotechnické instalace a topení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2. 1. 2024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744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7" customHeight="1">
      <c r="A71" s="40"/>
      <c r="B71" s="41"/>
      <c r="C71" s="42"/>
      <c r="D71" s="42"/>
      <c r="E71" s="162" t="str">
        <f>E7</f>
        <v>Stavební úpravy stravovací budovy č.p. 394, Nemocnice Karviná-Ráj-Zřízení zařízení pro dětskou skupinu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5.6" customHeight="1">
      <c r="A73" s="40"/>
      <c r="B73" s="41"/>
      <c r="C73" s="42"/>
      <c r="D73" s="42"/>
      <c r="E73" s="71" t="str">
        <f>E9</f>
        <v>ZTI - Zdravotechnické instalace a topení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Karviná</v>
      </c>
      <c r="G75" s="42"/>
      <c r="H75" s="42"/>
      <c r="I75" s="34" t="s">
        <v>23</v>
      </c>
      <c r="J75" s="74" t="str">
        <f>IF(J12="","",J12)</f>
        <v>2. 1. 2024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6" customHeight="1">
      <c r="A77" s="40"/>
      <c r="B77" s="41"/>
      <c r="C77" s="34" t="s">
        <v>25</v>
      </c>
      <c r="D77" s="42"/>
      <c r="E77" s="42"/>
      <c r="F77" s="29" t="str">
        <f>E15</f>
        <v>Nemocnice Karviná - Ráj, příspěvková organizace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>Ing. T. Pacola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120</v>
      </c>
      <c r="D80" s="182" t="s">
        <v>56</v>
      </c>
      <c r="E80" s="182" t="s">
        <v>52</v>
      </c>
      <c r="F80" s="182" t="s">
        <v>53</v>
      </c>
      <c r="G80" s="182" t="s">
        <v>121</v>
      </c>
      <c r="H80" s="182" t="s">
        <v>122</v>
      </c>
      <c r="I80" s="182" t="s">
        <v>123</v>
      </c>
      <c r="J80" s="182" t="s">
        <v>99</v>
      </c>
      <c r="K80" s="183" t="s">
        <v>124</v>
      </c>
      <c r="L80" s="184"/>
      <c r="M80" s="94" t="s">
        <v>19</v>
      </c>
      <c r="N80" s="95" t="s">
        <v>41</v>
      </c>
      <c r="O80" s="95" t="s">
        <v>125</v>
      </c>
      <c r="P80" s="95" t="s">
        <v>126</v>
      </c>
      <c r="Q80" s="95" t="s">
        <v>127</v>
      </c>
      <c r="R80" s="95" t="s">
        <v>128</v>
      </c>
      <c r="S80" s="95" t="s">
        <v>129</v>
      </c>
      <c r="T80" s="96" t="s">
        <v>130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0.0024199999999999998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100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323</v>
      </c>
      <c r="F82" s="193" t="s">
        <v>324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0.0024199999999999998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70</v>
      </c>
      <c r="AU82" s="202" t="s">
        <v>71</v>
      </c>
      <c r="AY82" s="201" t="s">
        <v>134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745</v>
      </c>
      <c r="F83" s="204" t="s">
        <v>746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0.0024199999999999998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70</v>
      </c>
      <c r="AU83" s="202" t="s">
        <v>79</v>
      </c>
      <c r="AY83" s="201" t="s">
        <v>134</v>
      </c>
      <c r="BK83" s="203">
        <f>BK84</f>
        <v>0</v>
      </c>
    </row>
    <row r="84" s="2" customFormat="1" ht="14.4" customHeight="1">
      <c r="A84" s="40"/>
      <c r="B84" s="41"/>
      <c r="C84" s="206" t="s">
        <v>79</v>
      </c>
      <c r="D84" s="206" t="s">
        <v>137</v>
      </c>
      <c r="E84" s="207" t="s">
        <v>747</v>
      </c>
      <c r="F84" s="208" t="s">
        <v>86</v>
      </c>
      <c r="G84" s="209" t="s">
        <v>737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72" t="s">
        <v>19</v>
      </c>
      <c r="N84" s="273" t="s">
        <v>42</v>
      </c>
      <c r="O84" s="270"/>
      <c r="P84" s="274">
        <f>O84*H84</f>
        <v>0</v>
      </c>
      <c r="Q84" s="274">
        <v>0.0024199999999999998</v>
      </c>
      <c r="R84" s="274">
        <f>Q84*H84</f>
        <v>0.0024199999999999998</v>
      </c>
      <c r="S84" s="274">
        <v>0</v>
      </c>
      <c r="T84" s="275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240</v>
      </c>
      <c r="AT84" s="217" t="s">
        <v>137</v>
      </c>
      <c r="AU84" s="217" t="s">
        <v>81</v>
      </c>
      <c r="AY84" s="19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240</v>
      </c>
      <c r="BM84" s="217" t="s">
        <v>748</v>
      </c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46"/>
      <c r="M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</sheetData>
  <sheetProtection sheet="1" autoFilter="0" formatColumns="0" formatRows="0" objects="1" scenarios="1" spinCount="100000" saltValue="7X4xuHQzfQhcioHY1Rb7M872ol6b//2hEQxQempEtKhLRJmzgHRPPQTp1jwj6x4PEcuuL0XEYRGzBBVsfdD20Q==" hashValue="q3k519F9P6869e2MiLHYlelOE3YWUm08/4q1PK6rqBortnPW1MwQ5QvbqJ1k9MHipi6xO0Fu3KtXKCk61hAn7Q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7" customHeight="1">
      <c r="B7" s="22"/>
      <c r="E7" s="135" t="str">
        <f>'Rekapitulace stavby'!K6</f>
        <v>Stavební úpravy stravovací budovy č.p. 394, Nemocnice Karviná-Ráj-Zřízení zařízení pro dětskou skupinu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94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95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ROUND((SUM(BE82:BE103)),  2)</f>
        <v>0</v>
      </c>
      <c r="G33" s="40"/>
      <c r="H33" s="40"/>
      <c r="I33" s="150">
        <v>0.20999999999999999</v>
      </c>
      <c r="J33" s="149">
        <f>ROUND(((SUM(BE82:BE103))*I33),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ROUND((SUM(BF82:BF103)),  2)</f>
        <v>0</v>
      </c>
      <c r="G34" s="40"/>
      <c r="H34" s="40"/>
      <c r="I34" s="150">
        <v>0.14999999999999999</v>
      </c>
      <c r="J34" s="149">
        <f>ROUND(((SUM(BF82:BF103))*I34),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ROUND((SUM(BH82:BH103)),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7" customHeight="1">
      <c r="A48" s="40"/>
      <c r="B48" s="41"/>
      <c r="C48" s="42"/>
      <c r="D48" s="42"/>
      <c r="E48" s="162" t="str">
        <f>E7</f>
        <v>Stavební úpravy stravovací budovy č.p. 394, Nemocnice Karviná-Ráj-Zřízení zařízení pro dětskou skupinu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2. 1. 2024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31</v>
      </c>
      <c r="J54" s="38" t="str">
        <f>E21</f>
        <v>BENUTA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749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750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751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7" customHeight="1">
      <c r="A72" s="40"/>
      <c r="B72" s="41"/>
      <c r="C72" s="42"/>
      <c r="D72" s="42"/>
      <c r="E72" s="162" t="str">
        <f>E7</f>
        <v>Stavební úpravy stravovací budovy č.p. 394, Nemocnice Karviná-Ráj-Zřízení zařízení pro dětskou skupinu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6" customHeight="1">
      <c r="A74" s="40"/>
      <c r="B74" s="41"/>
      <c r="C74" s="42"/>
      <c r="D74" s="42"/>
      <c r="E74" s="71" t="str">
        <f>E9</f>
        <v>VRN - Vedlejší rozpočtové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Karviná</v>
      </c>
      <c r="G76" s="42"/>
      <c r="H76" s="42"/>
      <c r="I76" s="34" t="s">
        <v>23</v>
      </c>
      <c r="J76" s="74" t="str">
        <f>IF(J12="","",J12)</f>
        <v>2. 1. 2024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25</v>
      </c>
      <c r="D78" s="42"/>
      <c r="E78" s="42"/>
      <c r="F78" s="29" t="str">
        <f>E15</f>
        <v>Nemocnice Karviná - Ráj, příspěvková organizace</v>
      </c>
      <c r="G78" s="42"/>
      <c r="H78" s="42"/>
      <c r="I78" s="34" t="s">
        <v>31</v>
      </c>
      <c r="J78" s="38" t="str">
        <f>E21</f>
        <v>BENUTA PRO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>Ing. T. Pacola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120</v>
      </c>
      <c r="D81" s="182" t="s">
        <v>56</v>
      </c>
      <c r="E81" s="182" t="s">
        <v>52</v>
      </c>
      <c r="F81" s="182" t="s">
        <v>53</v>
      </c>
      <c r="G81" s="182" t="s">
        <v>121</v>
      </c>
      <c r="H81" s="182" t="s">
        <v>122</v>
      </c>
      <c r="I81" s="182" t="s">
        <v>123</v>
      </c>
      <c r="J81" s="182" t="s">
        <v>99</v>
      </c>
      <c r="K81" s="183" t="s">
        <v>124</v>
      </c>
      <c r="L81" s="184"/>
      <c r="M81" s="94" t="s">
        <v>19</v>
      </c>
      <c r="N81" s="95" t="s">
        <v>41</v>
      </c>
      <c r="O81" s="95" t="s">
        <v>125</v>
      </c>
      <c r="P81" s="95" t="s">
        <v>126</v>
      </c>
      <c r="Q81" s="95" t="s">
        <v>127</v>
      </c>
      <c r="R81" s="95" t="s">
        <v>128</v>
      </c>
      <c r="S81" s="95" t="s">
        <v>129</v>
      </c>
      <c r="T81" s="96" t="s">
        <v>130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131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100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70</v>
      </c>
      <c r="E83" s="193" t="s">
        <v>88</v>
      </c>
      <c r="F83" s="193" t="s">
        <v>89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P84+P101</f>
        <v>0</v>
      </c>
      <c r="Q83" s="198"/>
      <c r="R83" s="199">
        <f>R84+R101</f>
        <v>0</v>
      </c>
      <c r="S83" s="198"/>
      <c r="T83" s="200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161</v>
      </c>
      <c r="AT83" s="202" t="s">
        <v>70</v>
      </c>
      <c r="AU83" s="202" t="s">
        <v>71</v>
      </c>
      <c r="AY83" s="201" t="s">
        <v>134</v>
      </c>
      <c r="BK83" s="203">
        <f>BK84+BK101</f>
        <v>0</v>
      </c>
    </row>
    <row r="84" s="12" customFormat="1" ht="22.8" customHeight="1">
      <c r="A84" s="12"/>
      <c r="B84" s="190"/>
      <c r="C84" s="191"/>
      <c r="D84" s="192" t="s">
        <v>70</v>
      </c>
      <c r="E84" s="204" t="s">
        <v>752</v>
      </c>
      <c r="F84" s="204" t="s">
        <v>753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SUM(P85:P100)</f>
        <v>0</v>
      </c>
      <c r="Q84" s="198"/>
      <c r="R84" s="199">
        <f>SUM(R85:R100)</f>
        <v>0</v>
      </c>
      <c r="S84" s="198"/>
      <c r="T84" s="200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161</v>
      </c>
      <c r="AT84" s="202" t="s">
        <v>70</v>
      </c>
      <c r="AU84" s="202" t="s">
        <v>79</v>
      </c>
      <c r="AY84" s="201" t="s">
        <v>134</v>
      </c>
      <c r="BK84" s="203">
        <f>SUM(BK85:BK100)</f>
        <v>0</v>
      </c>
    </row>
    <row r="85" s="2" customFormat="1" ht="14.4" customHeight="1">
      <c r="A85" s="40"/>
      <c r="B85" s="41"/>
      <c r="C85" s="206" t="s">
        <v>79</v>
      </c>
      <c r="D85" s="206" t="s">
        <v>137</v>
      </c>
      <c r="E85" s="207" t="s">
        <v>754</v>
      </c>
      <c r="F85" s="208" t="s">
        <v>753</v>
      </c>
      <c r="G85" s="209" t="s">
        <v>755</v>
      </c>
      <c r="H85" s="210">
        <v>1</v>
      </c>
      <c r="I85" s="211"/>
      <c r="J85" s="212">
        <f>ROUND(I85*H85,2)</f>
        <v>0</v>
      </c>
      <c r="K85" s="208" t="s">
        <v>756</v>
      </c>
      <c r="L85" s="46"/>
      <c r="M85" s="213" t="s">
        <v>19</v>
      </c>
      <c r="N85" s="214" t="s">
        <v>42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757</v>
      </c>
      <c r="AT85" s="217" t="s">
        <v>137</v>
      </c>
      <c r="AU85" s="217" t="s">
        <v>81</v>
      </c>
      <c r="AY85" s="19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79</v>
      </c>
      <c r="BK85" s="218">
        <f>ROUND(I85*H85,2)</f>
        <v>0</v>
      </c>
      <c r="BL85" s="19" t="s">
        <v>757</v>
      </c>
      <c r="BM85" s="217" t="s">
        <v>758</v>
      </c>
    </row>
    <row r="86" s="2" customFormat="1">
      <c r="A86" s="40"/>
      <c r="B86" s="41"/>
      <c r="C86" s="42"/>
      <c r="D86" s="219" t="s">
        <v>144</v>
      </c>
      <c r="E86" s="42"/>
      <c r="F86" s="220" t="s">
        <v>759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144</v>
      </c>
      <c r="AU86" s="19" t="s">
        <v>81</v>
      </c>
    </row>
    <row r="87" s="2" customFormat="1">
      <c r="A87" s="40"/>
      <c r="B87" s="41"/>
      <c r="C87" s="42"/>
      <c r="D87" s="226" t="s">
        <v>389</v>
      </c>
      <c r="E87" s="42"/>
      <c r="F87" s="267" t="s">
        <v>760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389</v>
      </c>
      <c r="AU87" s="19" t="s">
        <v>81</v>
      </c>
    </row>
    <row r="88" s="2" customFormat="1" ht="14.4" customHeight="1">
      <c r="A88" s="40"/>
      <c r="B88" s="41"/>
      <c r="C88" s="206" t="s">
        <v>81</v>
      </c>
      <c r="D88" s="206" t="s">
        <v>137</v>
      </c>
      <c r="E88" s="207" t="s">
        <v>761</v>
      </c>
      <c r="F88" s="208" t="s">
        <v>762</v>
      </c>
      <c r="G88" s="209" t="s">
        <v>755</v>
      </c>
      <c r="H88" s="210">
        <v>1</v>
      </c>
      <c r="I88" s="211"/>
      <c r="J88" s="212">
        <f>ROUND(I88*H88,2)</f>
        <v>0</v>
      </c>
      <c r="K88" s="208" t="s">
        <v>756</v>
      </c>
      <c r="L88" s="46"/>
      <c r="M88" s="213" t="s">
        <v>19</v>
      </c>
      <c r="N88" s="214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757</v>
      </c>
      <c r="AT88" s="217" t="s">
        <v>137</v>
      </c>
      <c r="AU88" s="217" t="s">
        <v>81</v>
      </c>
      <c r="AY88" s="19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757</v>
      </c>
      <c r="BM88" s="217" t="s">
        <v>763</v>
      </c>
    </row>
    <row r="89" s="2" customFormat="1">
      <c r="A89" s="40"/>
      <c r="B89" s="41"/>
      <c r="C89" s="42"/>
      <c r="D89" s="219" t="s">
        <v>144</v>
      </c>
      <c r="E89" s="42"/>
      <c r="F89" s="220" t="s">
        <v>764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144</v>
      </c>
      <c r="AU89" s="19" t="s">
        <v>81</v>
      </c>
    </row>
    <row r="90" s="2" customFormat="1" ht="14.4" customHeight="1">
      <c r="A90" s="40"/>
      <c r="B90" s="41"/>
      <c r="C90" s="206" t="s">
        <v>135</v>
      </c>
      <c r="D90" s="206" t="s">
        <v>137</v>
      </c>
      <c r="E90" s="207" t="s">
        <v>765</v>
      </c>
      <c r="F90" s="208" t="s">
        <v>766</v>
      </c>
      <c r="G90" s="209" t="s">
        <v>755</v>
      </c>
      <c r="H90" s="210">
        <v>1</v>
      </c>
      <c r="I90" s="211"/>
      <c r="J90" s="212">
        <f>ROUND(I90*H90,2)</f>
        <v>0</v>
      </c>
      <c r="K90" s="208" t="s">
        <v>756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757</v>
      </c>
      <c r="AT90" s="217" t="s">
        <v>137</v>
      </c>
      <c r="AU90" s="217" t="s">
        <v>81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757</v>
      </c>
      <c r="BM90" s="217" t="s">
        <v>767</v>
      </c>
    </row>
    <row r="91" s="2" customFormat="1">
      <c r="A91" s="40"/>
      <c r="B91" s="41"/>
      <c r="C91" s="42"/>
      <c r="D91" s="219" t="s">
        <v>144</v>
      </c>
      <c r="E91" s="42"/>
      <c r="F91" s="220" t="s">
        <v>768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144</v>
      </c>
      <c r="AU91" s="19" t="s">
        <v>81</v>
      </c>
    </row>
    <row r="92" s="2" customFormat="1" ht="14.4" customHeight="1">
      <c r="A92" s="40"/>
      <c r="B92" s="41"/>
      <c r="C92" s="206" t="s">
        <v>142</v>
      </c>
      <c r="D92" s="206" t="s">
        <v>137</v>
      </c>
      <c r="E92" s="207" t="s">
        <v>769</v>
      </c>
      <c r="F92" s="208" t="s">
        <v>770</v>
      </c>
      <c r="G92" s="209" t="s">
        <v>755</v>
      </c>
      <c r="H92" s="210">
        <v>1</v>
      </c>
      <c r="I92" s="211"/>
      <c r="J92" s="212">
        <f>ROUND(I92*H92,2)</f>
        <v>0</v>
      </c>
      <c r="K92" s="208" t="s">
        <v>756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757</v>
      </c>
      <c r="AT92" s="217" t="s">
        <v>137</v>
      </c>
      <c r="AU92" s="217" t="s">
        <v>81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757</v>
      </c>
      <c r="BM92" s="217" t="s">
        <v>771</v>
      </c>
    </row>
    <row r="93" s="2" customFormat="1">
      <c r="A93" s="40"/>
      <c r="B93" s="41"/>
      <c r="C93" s="42"/>
      <c r="D93" s="219" t="s">
        <v>144</v>
      </c>
      <c r="E93" s="42"/>
      <c r="F93" s="220" t="s">
        <v>772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144</v>
      </c>
      <c r="AU93" s="19" t="s">
        <v>81</v>
      </c>
    </row>
    <row r="94" s="2" customFormat="1" ht="14.4" customHeight="1">
      <c r="A94" s="40"/>
      <c r="B94" s="41"/>
      <c r="C94" s="206" t="s">
        <v>161</v>
      </c>
      <c r="D94" s="206" t="s">
        <v>137</v>
      </c>
      <c r="E94" s="207" t="s">
        <v>773</v>
      </c>
      <c r="F94" s="208" t="s">
        <v>774</v>
      </c>
      <c r="G94" s="209" t="s">
        <v>755</v>
      </c>
      <c r="H94" s="210">
        <v>1</v>
      </c>
      <c r="I94" s="211"/>
      <c r="J94" s="212">
        <f>ROUND(I94*H94,2)</f>
        <v>0</v>
      </c>
      <c r="K94" s="208" t="s">
        <v>756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757</v>
      </c>
      <c r="AT94" s="217" t="s">
        <v>137</v>
      </c>
      <c r="AU94" s="217" t="s">
        <v>81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757</v>
      </c>
      <c r="BM94" s="217" t="s">
        <v>775</v>
      </c>
    </row>
    <row r="95" s="2" customFormat="1">
      <c r="A95" s="40"/>
      <c r="B95" s="41"/>
      <c r="C95" s="42"/>
      <c r="D95" s="219" t="s">
        <v>144</v>
      </c>
      <c r="E95" s="42"/>
      <c r="F95" s="220" t="s">
        <v>776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144</v>
      </c>
      <c r="AU95" s="19" t="s">
        <v>81</v>
      </c>
    </row>
    <row r="96" s="2" customFormat="1" ht="14.4" customHeight="1">
      <c r="A96" s="40"/>
      <c r="B96" s="41"/>
      <c r="C96" s="206" t="s">
        <v>170</v>
      </c>
      <c r="D96" s="206" t="s">
        <v>137</v>
      </c>
      <c r="E96" s="207" t="s">
        <v>777</v>
      </c>
      <c r="F96" s="208" t="s">
        <v>778</v>
      </c>
      <c r="G96" s="209" t="s">
        <v>755</v>
      </c>
      <c r="H96" s="210">
        <v>1</v>
      </c>
      <c r="I96" s="211"/>
      <c r="J96" s="212">
        <f>ROUND(I96*H96,2)</f>
        <v>0</v>
      </c>
      <c r="K96" s="208" t="s">
        <v>756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757</v>
      </c>
      <c r="AT96" s="217" t="s">
        <v>137</v>
      </c>
      <c r="AU96" s="217" t="s">
        <v>81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757</v>
      </c>
      <c r="BM96" s="217" t="s">
        <v>779</v>
      </c>
    </row>
    <row r="97" s="2" customFormat="1">
      <c r="A97" s="40"/>
      <c r="B97" s="41"/>
      <c r="C97" s="42"/>
      <c r="D97" s="219" t="s">
        <v>144</v>
      </c>
      <c r="E97" s="42"/>
      <c r="F97" s="220" t="s">
        <v>780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144</v>
      </c>
      <c r="AU97" s="19" t="s">
        <v>81</v>
      </c>
    </row>
    <row r="98" s="2" customFormat="1">
      <c r="A98" s="40"/>
      <c r="B98" s="41"/>
      <c r="C98" s="42"/>
      <c r="D98" s="226" t="s">
        <v>389</v>
      </c>
      <c r="E98" s="42"/>
      <c r="F98" s="267" t="s">
        <v>760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389</v>
      </c>
      <c r="AU98" s="19" t="s">
        <v>81</v>
      </c>
    </row>
    <row r="99" s="2" customFormat="1" ht="14.4" customHeight="1">
      <c r="A99" s="40"/>
      <c r="B99" s="41"/>
      <c r="C99" s="206" t="s">
        <v>176</v>
      </c>
      <c r="D99" s="206" t="s">
        <v>137</v>
      </c>
      <c r="E99" s="207" t="s">
        <v>781</v>
      </c>
      <c r="F99" s="208" t="s">
        <v>782</v>
      </c>
      <c r="G99" s="209" t="s">
        <v>755</v>
      </c>
      <c r="H99" s="210">
        <v>1</v>
      </c>
      <c r="I99" s="211"/>
      <c r="J99" s="212">
        <f>ROUND(I99*H99,2)</f>
        <v>0</v>
      </c>
      <c r="K99" s="208" t="s">
        <v>756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757</v>
      </c>
      <c r="AT99" s="217" t="s">
        <v>137</v>
      </c>
      <c r="AU99" s="217" t="s">
        <v>81</v>
      </c>
      <c r="AY99" s="19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757</v>
      </c>
      <c r="BM99" s="217" t="s">
        <v>783</v>
      </c>
    </row>
    <row r="100" s="2" customFormat="1">
      <c r="A100" s="40"/>
      <c r="B100" s="41"/>
      <c r="C100" s="42"/>
      <c r="D100" s="219" t="s">
        <v>144</v>
      </c>
      <c r="E100" s="42"/>
      <c r="F100" s="220" t="s">
        <v>784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144</v>
      </c>
      <c r="AU100" s="19" t="s">
        <v>81</v>
      </c>
    </row>
    <row r="101" s="12" customFormat="1" ht="22.8" customHeight="1">
      <c r="A101" s="12"/>
      <c r="B101" s="190"/>
      <c r="C101" s="191"/>
      <c r="D101" s="192" t="s">
        <v>70</v>
      </c>
      <c r="E101" s="204" t="s">
        <v>785</v>
      </c>
      <c r="F101" s="204" t="s">
        <v>786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161</v>
      </c>
      <c r="AT101" s="202" t="s">
        <v>70</v>
      </c>
      <c r="AU101" s="202" t="s">
        <v>79</v>
      </c>
      <c r="AY101" s="201" t="s">
        <v>134</v>
      </c>
      <c r="BK101" s="203">
        <f>SUM(BK102:BK103)</f>
        <v>0</v>
      </c>
    </row>
    <row r="102" s="2" customFormat="1" ht="14.4" customHeight="1">
      <c r="A102" s="40"/>
      <c r="B102" s="41"/>
      <c r="C102" s="206" t="s">
        <v>182</v>
      </c>
      <c r="D102" s="206" t="s">
        <v>137</v>
      </c>
      <c r="E102" s="207" t="s">
        <v>787</v>
      </c>
      <c r="F102" s="208" t="s">
        <v>788</v>
      </c>
      <c r="G102" s="209" t="s">
        <v>755</v>
      </c>
      <c r="H102" s="210">
        <v>1</v>
      </c>
      <c r="I102" s="211"/>
      <c r="J102" s="212">
        <f>ROUND(I102*H102,2)</f>
        <v>0</v>
      </c>
      <c r="K102" s="208" t="s">
        <v>756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757</v>
      </c>
      <c r="AT102" s="217" t="s">
        <v>137</v>
      </c>
      <c r="AU102" s="217" t="s">
        <v>81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757</v>
      </c>
      <c r="BM102" s="217" t="s">
        <v>789</v>
      </c>
    </row>
    <row r="103" s="2" customFormat="1">
      <c r="A103" s="40"/>
      <c r="B103" s="41"/>
      <c r="C103" s="42"/>
      <c r="D103" s="219" t="s">
        <v>144</v>
      </c>
      <c r="E103" s="42"/>
      <c r="F103" s="220" t="s">
        <v>790</v>
      </c>
      <c r="G103" s="42"/>
      <c r="H103" s="42"/>
      <c r="I103" s="221"/>
      <c r="J103" s="42"/>
      <c r="K103" s="42"/>
      <c r="L103" s="46"/>
      <c r="M103" s="268"/>
      <c r="N103" s="269"/>
      <c r="O103" s="270"/>
      <c r="P103" s="270"/>
      <c r="Q103" s="270"/>
      <c r="R103" s="270"/>
      <c r="S103" s="270"/>
      <c r="T103" s="271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144</v>
      </c>
      <c r="AU103" s="19" t="s">
        <v>81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gQi1ek3H8Z4hwOT8d3PDXyZfzqj8YeKwVpOYHWvU77G/YsEs3mIiSLYVK8mPlMYGw3x8GYyT7K7O+a2xKUL87w==" hashValue="GdPGybqGDrPBVCUwfr334hdumhFP1yADFvT5GjpvotgLlPHsKFyvYbSOkXSLkbwpRJ6Zy4GcpfqWqqz2vK9Np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30001000"/>
    <hyperlink ref="F89" r:id="rId2" display="https://podminky.urs.cz/item/CS_URS_2023_01/032903000"/>
    <hyperlink ref="F91" r:id="rId3" display="https://podminky.urs.cz/item/CS_URS_2023_01/034002000"/>
    <hyperlink ref="F93" r:id="rId4" display="https://podminky.urs.cz/item/CS_URS_2023_01/034103000"/>
    <hyperlink ref="F95" r:id="rId5" display="https://podminky.urs.cz/item/CS_URS_2023_01/034503000"/>
    <hyperlink ref="F97" r:id="rId6" display="https://podminky.urs.cz/item/CS_URS_2023_01/035103001"/>
    <hyperlink ref="F100" r:id="rId7" display="https://podminky.urs.cz/item/CS_URS_2023_01/039103000"/>
    <hyperlink ref="F103" r:id="rId8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sheetFormatPr defaultRowHeight="13.5"/>
  <cols>
    <col min="1" max="1" width="8.28125" style="276" customWidth="1"/>
    <col min="2" max="2" width="1.710938" style="276" customWidth="1"/>
    <col min="3" max="4" width="5.003906" style="276" customWidth="1"/>
    <col min="5" max="5" width="11.71094" style="276" customWidth="1"/>
    <col min="6" max="6" width="9.140625" style="276" customWidth="1"/>
    <col min="7" max="7" width="5.003906" style="276" customWidth="1"/>
    <col min="8" max="8" width="77.85156" style="276" customWidth="1"/>
    <col min="9" max="10" width="20.00391" style="276" customWidth="1"/>
    <col min="11" max="11" width="1.710938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791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792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793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794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795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796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797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798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799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800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801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78</v>
      </c>
      <c r="F18" s="287" t="s">
        <v>802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803</v>
      </c>
      <c r="F19" s="287" t="s">
        <v>804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805</v>
      </c>
      <c r="F20" s="287" t="s">
        <v>806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807</v>
      </c>
      <c r="F21" s="287" t="s">
        <v>808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809</v>
      </c>
      <c r="F22" s="287" t="s">
        <v>810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811</v>
      </c>
      <c r="F23" s="287" t="s">
        <v>812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813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814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815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816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817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818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819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820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821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120</v>
      </c>
      <c r="F36" s="287"/>
      <c r="G36" s="287" t="s">
        <v>822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823</v>
      </c>
      <c r="F37" s="287"/>
      <c r="G37" s="287" t="s">
        <v>824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52</v>
      </c>
      <c r="F38" s="287"/>
      <c r="G38" s="287" t="s">
        <v>825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53</v>
      </c>
      <c r="F39" s="287"/>
      <c r="G39" s="287" t="s">
        <v>826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121</v>
      </c>
      <c r="F40" s="287"/>
      <c r="G40" s="287" t="s">
        <v>827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122</v>
      </c>
      <c r="F41" s="287"/>
      <c r="G41" s="287" t="s">
        <v>828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829</v>
      </c>
      <c r="F42" s="287"/>
      <c r="G42" s="287" t="s">
        <v>830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831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832</v>
      </c>
      <c r="F44" s="287"/>
      <c r="G44" s="287" t="s">
        <v>833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124</v>
      </c>
      <c r="F45" s="287"/>
      <c r="G45" s="287" t="s">
        <v>834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835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836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837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838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839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840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841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842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843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844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845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846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847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848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849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850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851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852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853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854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855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856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857</v>
      </c>
      <c r="D76" s="305"/>
      <c r="E76" s="305"/>
      <c r="F76" s="305" t="s">
        <v>858</v>
      </c>
      <c r="G76" s="306"/>
      <c r="H76" s="305" t="s">
        <v>53</v>
      </c>
      <c r="I76" s="305" t="s">
        <v>56</v>
      </c>
      <c r="J76" s="305" t="s">
        <v>859</v>
      </c>
      <c r="K76" s="304"/>
    </row>
    <row r="77" s="1" customFormat="1" ht="17.25" customHeight="1">
      <c r="B77" s="302"/>
      <c r="C77" s="307" t="s">
        <v>860</v>
      </c>
      <c r="D77" s="307"/>
      <c r="E77" s="307"/>
      <c r="F77" s="308" t="s">
        <v>861</v>
      </c>
      <c r="G77" s="309"/>
      <c r="H77" s="307"/>
      <c r="I77" s="307"/>
      <c r="J77" s="307" t="s">
        <v>862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52</v>
      </c>
      <c r="D79" s="312"/>
      <c r="E79" s="312"/>
      <c r="F79" s="313" t="s">
        <v>863</v>
      </c>
      <c r="G79" s="314"/>
      <c r="H79" s="290" t="s">
        <v>864</v>
      </c>
      <c r="I79" s="290" t="s">
        <v>865</v>
      </c>
      <c r="J79" s="290">
        <v>20</v>
      </c>
      <c r="K79" s="304"/>
    </row>
    <row r="80" s="1" customFormat="1" ht="15" customHeight="1">
      <c r="B80" s="302"/>
      <c r="C80" s="290" t="s">
        <v>77</v>
      </c>
      <c r="D80" s="290"/>
      <c r="E80" s="290"/>
      <c r="F80" s="313" t="s">
        <v>863</v>
      </c>
      <c r="G80" s="314"/>
      <c r="H80" s="290" t="s">
        <v>866</v>
      </c>
      <c r="I80" s="290" t="s">
        <v>865</v>
      </c>
      <c r="J80" s="290">
        <v>120</v>
      </c>
      <c r="K80" s="304"/>
    </row>
    <row r="81" s="1" customFormat="1" ht="15" customHeight="1">
      <c r="B81" s="315"/>
      <c r="C81" s="290" t="s">
        <v>867</v>
      </c>
      <c r="D81" s="290"/>
      <c r="E81" s="290"/>
      <c r="F81" s="313" t="s">
        <v>868</v>
      </c>
      <c r="G81" s="314"/>
      <c r="H81" s="290" t="s">
        <v>869</v>
      </c>
      <c r="I81" s="290" t="s">
        <v>865</v>
      </c>
      <c r="J81" s="290">
        <v>50</v>
      </c>
      <c r="K81" s="304"/>
    </row>
    <row r="82" s="1" customFormat="1" ht="15" customHeight="1">
      <c r="B82" s="315"/>
      <c r="C82" s="290" t="s">
        <v>870</v>
      </c>
      <c r="D82" s="290"/>
      <c r="E82" s="290"/>
      <c r="F82" s="313" t="s">
        <v>863</v>
      </c>
      <c r="G82" s="314"/>
      <c r="H82" s="290" t="s">
        <v>871</v>
      </c>
      <c r="I82" s="290" t="s">
        <v>872</v>
      </c>
      <c r="J82" s="290"/>
      <c r="K82" s="304"/>
    </row>
    <row r="83" s="1" customFormat="1" ht="15" customHeight="1">
      <c r="B83" s="315"/>
      <c r="C83" s="316" t="s">
        <v>873</v>
      </c>
      <c r="D83" s="316"/>
      <c r="E83" s="316"/>
      <c r="F83" s="317" t="s">
        <v>868</v>
      </c>
      <c r="G83" s="316"/>
      <c r="H83" s="316" t="s">
        <v>874</v>
      </c>
      <c r="I83" s="316" t="s">
        <v>865</v>
      </c>
      <c r="J83" s="316">
        <v>15</v>
      </c>
      <c r="K83" s="304"/>
    </row>
    <row r="84" s="1" customFormat="1" ht="15" customHeight="1">
      <c r="B84" s="315"/>
      <c r="C84" s="316" t="s">
        <v>875</v>
      </c>
      <c r="D84" s="316"/>
      <c r="E84" s="316"/>
      <c r="F84" s="317" t="s">
        <v>868</v>
      </c>
      <c r="G84" s="316"/>
      <c r="H84" s="316" t="s">
        <v>876</v>
      </c>
      <c r="I84" s="316" t="s">
        <v>865</v>
      </c>
      <c r="J84" s="316">
        <v>15</v>
      </c>
      <c r="K84" s="304"/>
    </row>
    <row r="85" s="1" customFormat="1" ht="15" customHeight="1">
      <c r="B85" s="315"/>
      <c r="C85" s="316" t="s">
        <v>877</v>
      </c>
      <c r="D85" s="316"/>
      <c r="E85" s="316"/>
      <c r="F85" s="317" t="s">
        <v>868</v>
      </c>
      <c r="G85" s="316"/>
      <c r="H85" s="316" t="s">
        <v>878</v>
      </c>
      <c r="I85" s="316" t="s">
        <v>865</v>
      </c>
      <c r="J85" s="316">
        <v>20</v>
      </c>
      <c r="K85" s="304"/>
    </row>
    <row r="86" s="1" customFormat="1" ht="15" customHeight="1">
      <c r="B86" s="315"/>
      <c r="C86" s="316" t="s">
        <v>879</v>
      </c>
      <c r="D86" s="316"/>
      <c r="E86" s="316"/>
      <c r="F86" s="317" t="s">
        <v>868</v>
      </c>
      <c r="G86" s="316"/>
      <c r="H86" s="316" t="s">
        <v>880</v>
      </c>
      <c r="I86" s="316" t="s">
        <v>865</v>
      </c>
      <c r="J86" s="316">
        <v>20</v>
      </c>
      <c r="K86" s="304"/>
    </row>
    <row r="87" s="1" customFormat="1" ht="15" customHeight="1">
      <c r="B87" s="315"/>
      <c r="C87" s="290" t="s">
        <v>881</v>
      </c>
      <c r="D87" s="290"/>
      <c r="E87" s="290"/>
      <c r="F87" s="313" t="s">
        <v>868</v>
      </c>
      <c r="G87" s="314"/>
      <c r="H87" s="290" t="s">
        <v>882</v>
      </c>
      <c r="I87" s="290" t="s">
        <v>865</v>
      </c>
      <c r="J87" s="290">
        <v>50</v>
      </c>
      <c r="K87" s="304"/>
    </row>
    <row r="88" s="1" customFormat="1" ht="15" customHeight="1">
      <c r="B88" s="315"/>
      <c r="C88" s="290" t="s">
        <v>883</v>
      </c>
      <c r="D88" s="290"/>
      <c r="E88" s="290"/>
      <c r="F88" s="313" t="s">
        <v>868</v>
      </c>
      <c r="G88" s="314"/>
      <c r="H88" s="290" t="s">
        <v>884</v>
      </c>
      <c r="I88" s="290" t="s">
        <v>865</v>
      </c>
      <c r="J88" s="290">
        <v>20</v>
      </c>
      <c r="K88" s="304"/>
    </row>
    <row r="89" s="1" customFormat="1" ht="15" customHeight="1">
      <c r="B89" s="315"/>
      <c r="C89" s="290" t="s">
        <v>885</v>
      </c>
      <c r="D89" s="290"/>
      <c r="E89" s="290"/>
      <c r="F89" s="313" t="s">
        <v>868</v>
      </c>
      <c r="G89" s="314"/>
      <c r="H89" s="290" t="s">
        <v>886</v>
      </c>
      <c r="I89" s="290" t="s">
        <v>865</v>
      </c>
      <c r="J89" s="290">
        <v>20</v>
      </c>
      <c r="K89" s="304"/>
    </row>
    <row r="90" s="1" customFormat="1" ht="15" customHeight="1">
      <c r="B90" s="315"/>
      <c r="C90" s="290" t="s">
        <v>887</v>
      </c>
      <c r="D90" s="290"/>
      <c r="E90" s="290"/>
      <c r="F90" s="313" t="s">
        <v>868</v>
      </c>
      <c r="G90" s="314"/>
      <c r="H90" s="290" t="s">
        <v>888</v>
      </c>
      <c r="I90" s="290" t="s">
        <v>865</v>
      </c>
      <c r="J90" s="290">
        <v>50</v>
      </c>
      <c r="K90" s="304"/>
    </row>
    <row r="91" s="1" customFormat="1" ht="15" customHeight="1">
      <c r="B91" s="315"/>
      <c r="C91" s="290" t="s">
        <v>889</v>
      </c>
      <c r="D91" s="290"/>
      <c r="E91" s="290"/>
      <c r="F91" s="313" t="s">
        <v>868</v>
      </c>
      <c r="G91" s="314"/>
      <c r="H91" s="290" t="s">
        <v>889</v>
      </c>
      <c r="I91" s="290" t="s">
        <v>865</v>
      </c>
      <c r="J91" s="290">
        <v>50</v>
      </c>
      <c r="K91" s="304"/>
    </row>
    <row r="92" s="1" customFormat="1" ht="15" customHeight="1">
      <c r="B92" s="315"/>
      <c r="C92" s="290" t="s">
        <v>890</v>
      </c>
      <c r="D92" s="290"/>
      <c r="E92" s="290"/>
      <c r="F92" s="313" t="s">
        <v>868</v>
      </c>
      <c r="G92" s="314"/>
      <c r="H92" s="290" t="s">
        <v>891</v>
      </c>
      <c r="I92" s="290" t="s">
        <v>865</v>
      </c>
      <c r="J92" s="290">
        <v>255</v>
      </c>
      <c r="K92" s="304"/>
    </row>
    <row r="93" s="1" customFormat="1" ht="15" customHeight="1">
      <c r="B93" s="315"/>
      <c r="C93" s="290" t="s">
        <v>892</v>
      </c>
      <c r="D93" s="290"/>
      <c r="E93" s="290"/>
      <c r="F93" s="313" t="s">
        <v>863</v>
      </c>
      <c r="G93" s="314"/>
      <c r="H93" s="290" t="s">
        <v>893</v>
      </c>
      <c r="I93" s="290" t="s">
        <v>894</v>
      </c>
      <c r="J93" s="290"/>
      <c r="K93" s="304"/>
    </row>
    <row r="94" s="1" customFormat="1" ht="15" customHeight="1">
      <c r="B94" s="315"/>
      <c r="C94" s="290" t="s">
        <v>895</v>
      </c>
      <c r="D94" s="290"/>
      <c r="E94" s="290"/>
      <c r="F94" s="313" t="s">
        <v>863</v>
      </c>
      <c r="G94" s="314"/>
      <c r="H94" s="290" t="s">
        <v>896</v>
      </c>
      <c r="I94" s="290" t="s">
        <v>897</v>
      </c>
      <c r="J94" s="290"/>
      <c r="K94" s="304"/>
    </row>
    <row r="95" s="1" customFormat="1" ht="15" customHeight="1">
      <c r="B95" s="315"/>
      <c r="C95" s="290" t="s">
        <v>898</v>
      </c>
      <c r="D95" s="290"/>
      <c r="E95" s="290"/>
      <c r="F95" s="313" t="s">
        <v>863</v>
      </c>
      <c r="G95" s="314"/>
      <c r="H95" s="290" t="s">
        <v>898</v>
      </c>
      <c r="I95" s="290" t="s">
        <v>897</v>
      </c>
      <c r="J95" s="290"/>
      <c r="K95" s="304"/>
    </row>
    <row r="96" s="1" customFormat="1" ht="15" customHeight="1">
      <c r="B96" s="315"/>
      <c r="C96" s="290" t="s">
        <v>37</v>
      </c>
      <c r="D96" s="290"/>
      <c r="E96" s="290"/>
      <c r="F96" s="313" t="s">
        <v>863</v>
      </c>
      <c r="G96" s="314"/>
      <c r="H96" s="290" t="s">
        <v>899</v>
      </c>
      <c r="I96" s="290" t="s">
        <v>897</v>
      </c>
      <c r="J96" s="290"/>
      <c r="K96" s="304"/>
    </row>
    <row r="97" s="1" customFormat="1" ht="15" customHeight="1">
      <c r="B97" s="315"/>
      <c r="C97" s="290" t="s">
        <v>47</v>
      </c>
      <c r="D97" s="290"/>
      <c r="E97" s="290"/>
      <c r="F97" s="313" t="s">
        <v>863</v>
      </c>
      <c r="G97" s="314"/>
      <c r="H97" s="290" t="s">
        <v>900</v>
      </c>
      <c r="I97" s="290" t="s">
        <v>897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901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857</v>
      </c>
      <c r="D103" s="305"/>
      <c r="E103" s="305"/>
      <c r="F103" s="305" t="s">
        <v>858</v>
      </c>
      <c r="G103" s="306"/>
      <c r="H103" s="305" t="s">
        <v>53</v>
      </c>
      <c r="I103" s="305" t="s">
        <v>56</v>
      </c>
      <c r="J103" s="305" t="s">
        <v>859</v>
      </c>
      <c r="K103" s="304"/>
    </row>
    <row r="104" s="1" customFormat="1" ht="17.25" customHeight="1">
      <c r="B104" s="302"/>
      <c r="C104" s="307" t="s">
        <v>860</v>
      </c>
      <c r="D104" s="307"/>
      <c r="E104" s="307"/>
      <c r="F104" s="308" t="s">
        <v>861</v>
      </c>
      <c r="G104" s="309"/>
      <c r="H104" s="307"/>
      <c r="I104" s="307"/>
      <c r="J104" s="307" t="s">
        <v>862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52</v>
      </c>
      <c r="D106" s="312"/>
      <c r="E106" s="312"/>
      <c r="F106" s="313" t="s">
        <v>863</v>
      </c>
      <c r="G106" s="290"/>
      <c r="H106" s="290" t="s">
        <v>902</v>
      </c>
      <c r="I106" s="290" t="s">
        <v>865</v>
      </c>
      <c r="J106" s="290">
        <v>20</v>
      </c>
      <c r="K106" s="304"/>
    </row>
    <row r="107" s="1" customFormat="1" ht="15" customHeight="1">
      <c r="B107" s="302"/>
      <c r="C107" s="290" t="s">
        <v>77</v>
      </c>
      <c r="D107" s="290"/>
      <c r="E107" s="290"/>
      <c r="F107" s="313" t="s">
        <v>863</v>
      </c>
      <c r="G107" s="290"/>
      <c r="H107" s="290" t="s">
        <v>902</v>
      </c>
      <c r="I107" s="290" t="s">
        <v>865</v>
      </c>
      <c r="J107" s="290">
        <v>120</v>
      </c>
      <c r="K107" s="304"/>
    </row>
    <row r="108" s="1" customFormat="1" ht="15" customHeight="1">
      <c r="B108" s="315"/>
      <c r="C108" s="290" t="s">
        <v>867</v>
      </c>
      <c r="D108" s="290"/>
      <c r="E108" s="290"/>
      <c r="F108" s="313" t="s">
        <v>868</v>
      </c>
      <c r="G108" s="290"/>
      <c r="H108" s="290" t="s">
        <v>902</v>
      </c>
      <c r="I108" s="290" t="s">
        <v>865</v>
      </c>
      <c r="J108" s="290">
        <v>50</v>
      </c>
      <c r="K108" s="304"/>
    </row>
    <row r="109" s="1" customFormat="1" ht="15" customHeight="1">
      <c r="B109" s="315"/>
      <c r="C109" s="290" t="s">
        <v>870</v>
      </c>
      <c r="D109" s="290"/>
      <c r="E109" s="290"/>
      <c r="F109" s="313" t="s">
        <v>863</v>
      </c>
      <c r="G109" s="290"/>
      <c r="H109" s="290" t="s">
        <v>902</v>
      </c>
      <c r="I109" s="290" t="s">
        <v>872</v>
      </c>
      <c r="J109" s="290"/>
      <c r="K109" s="304"/>
    </row>
    <row r="110" s="1" customFormat="1" ht="15" customHeight="1">
      <c r="B110" s="315"/>
      <c r="C110" s="290" t="s">
        <v>881</v>
      </c>
      <c r="D110" s="290"/>
      <c r="E110" s="290"/>
      <c r="F110" s="313" t="s">
        <v>868</v>
      </c>
      <c r="G110" s="290"/>
      <c r="H110" s="290" t="s">
        <v>902</v>
      </c>
      <c r="I110" s="290" t="s">
        <v>865</v>
      </c>
      <c r="J110" s="290">
        <v>50</v>
      </c>
      <c r="K110" s="304"/>
    </row>
    <row r="111" s="1" customFormat="1" ht="15" customHeight="1">
      <c r="B111" s="315"/>
      <c r="C111" s="290" t="s">
        <v>889</v>
      </c>
      <c r="D111" s="290"/>
      <c r="E111" s="290"/>
      <c r="F111" s="313" t="s">
        <v>868</v>
      </c>
      <c r="G111" s="290"/>
      <c r="H111" s="290" t="s">
        <v>902</v>
      </c>
      <c r="I111" s="290" t="s">
        <v>865</v>
      </c>
      <c r="J111" s="290">
        <v>50</v>
      </c>
      <c r="K111" s="304"/>
    </row>
    <row r="112" s="1" customFormat="1" ht="15" customHeight="1">
      <c r="B112" s="315"/>
      <c r="C112" s="290" t="s">
        <v>887</v>
      </c>
      <c r="D112" s="290"/>
      <c r="E112" s="290"/>
      <c r="F112" s="313" t="s">
        <v>868</v>
      </c>
      <c r="G112" s="290"/>
      <c r="H112" s="290" t="s">
        <v>902</v>
      </c>
      <c r="I112" s="290" t="s">
        <v>865</v>
      </c>
      <c r="J112" s="290">
        <v>50</v>
      </c>
      <c r="K112" s="304"/>
    </row>
    <row r="113" s="1" customFormat="1" ht="15" customHeight="1">
      <c r="B113" s="315"/>
      <c r="C113" s="290" t="s">
        <v>52</v>
      </c>
      <c r="D113" s="290"/>
      <c r="E113" s="290"/>
      <c r="F113" s="313" t="s">
        <v>863</v>
      </c>
      <c r="G113" s="290"/>
      <c r="H113" s="290" t="s">
        <v>903</v>
      </c>
      <c r="I113" s="290" t="s">
        <v>865</v>
      </c>
      <c r="J113" s="290">
        <v>20</v>
      </c>
      <c r="K113" s="304"/>
    </row>
    <row r="114" s="1" customFormat="1" ht="15" customHeight="1">
      <c r="B114" s="315"/>
      <c r="C114" s="290" t="s">
        <v>904</v>
      </c>
      <c r="D114" s="290"/>
      <c r="E114" s="290"/>
      <c r="F114" s="313" t="s">
        <v>863</v>
      </c>
      <c r="G114" s="290"/>
      <c r="H114" s="290" t="s">
        <v>905</v>
      </c>
      <c r="I114" s="290" t="s">
        <v>865</v>
      </c>
      <c r="J114" s="290">
        <v>120</v>
      </c>
      <c r="K114" s="304"/>
    </row>
    <row r="115" s="1" customFormat="1" ht="15" customHeight="1">
      <c r="B115" s="315"/>
      <c r="C115" s="290" t="s">
        <v>37</v>
      </c>
      <c r="D115" s="290"/>
      <c r="E115" s="290"/>
      <c r="F115" s="313" t="s">
        <v>863</v>
      </c>
      <c r="G115" s="290"/>
      <c r="H115" s="290" t="s">
        <v>906</v>
      </c>
      <c r="I115" s="290" t="s">
        <v>897</v>
      </c>
      <c r="J115" s="290"/>
      <c r="K115" s="304"/>
    </row>
    <row r="116" s="1" customFormat="1" ht="15" customHeight="1">
      <c r="B116" s="315"/>
      <c r="C116" s="290" t="s">
        <v>47</v>
      </c>
      <c r="D116" s="290"/>
      <c r="E116" s="290"/>
      <c r="F116" s="313" t="s">
        <v>863</v>
      </c>
      <c r="G116" s="290"/>
      <c r="H116" s="290" t="s">
        <v>907</v>
      </c>
      <c r="I116" s="290" t="s">
        <v>897</v>
      </c>
      <c r="J116" s="290"/>
      <c r="K116" s="304"/>
    </row>
    <row r="117" s="1" customFormat="1" ht="15" customHeight="1">
      <c r="B117" s="315"/>
      <c r="C117" s="290" t="s">
        <v>56</v>
      </c>
      <c r="D117" s="290"/>
      <c r="E117" s="290"/>
      <c r="F117" s="313" t="s">
        <v>863</v>
      </c>
      <c r="G117" s="290"/>
      <c r="H117" s="290" t="s">
        <v>908</v>
      </c>
      <c r="I117" s="290" t="s">
        <v>909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910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857</v>
      </c>
      <c r="D123" s="305"/>
      <c r="E123" s="305"/>
      <c r="F123" s="305" t="s">
        <v>858</v>
      </c>
      <c r="G123" s="306"/>
      <c r="H123" s="305" t="s">
        <v>53</v>
      </c>
      <c r="I123" s="305" t="s">
        <v>56</v>
      </c>
      <c r="J123" s="305" t="s">
        <v>859</v>
      </c>
      <c r="K123" s="334"/>
    </row>
    <row r="124" s="1" customFormat="1" ht="17.25" customHeight="1">
      <c r="B124" s="333"/>
      <c r="C124" s="307" t="s">
        <v>860</v>
      </c>
      <c r="D124" s="307"/>
      <c r="E124" s="307"/>
      <c r="F124" s="308" t="s">
        <v>861</v>
      </c>
      <c r="G124" s="309"/>
      <c r="H124" s="307"/>
      <c r="I124" s="307"/>
      <c r="J124" s="307" t="s">
        <v>862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77</v>
      </c>
      <c r="D126" s="312"/>
      <c r="E126" s="312"/>
      <c r="F126" s="313" t="s">
        <v>863</v>
      </c>
      <c r="G126" s="290"/>
      <c r="H126" s="290" t="s">
        <v>902</v>
      </c>
      <c r="I126" s="290" t="s">
        <v>865</v>
      </c>
      <c r="J126" s="290">
        <v>120</v>
      </c>
      <c r="K126" s="338"/>
    </row>
    <row r="127" s="1" customFormat="1" ht="15" customHeight="1">
      <c r="B127" s="335"/>
      <c r="C127" s="290" t="s">
        <v>911</v>
      </c>
      <c r="D127" s="290"/>
      <c r="E127" s="290"/>
      <c r="F127" s="313" t="s">
        <v>863</v>
      </c>
      <c r="G127" s="290"/>
      <c r="H127" s="290" t="s">
        <v>912</v>
      </c>
      <c r="I127" s="290" t="s">
        <v>865</v>
      </c>
      <c r="J127" s="290" t="s">
        <v>913</v>
      </c>
      <c r="K127" s="338"/>
    </row>
    <row r="128" s="1" customFormat="1" ht="15" customHeight="1">
      <c r="B128" s="335"/>
      <c r="C128" s="290" t="s">
        <v>811</v>
      </c>
      <c r="D128" s="290"/>
      <c r="E128" s="290"/>
      <c r="F128" s="313" t="s">
        <v>863</v>
      </c>
      <c r="G128" s="290"/>
      <c r="H128" s="290" t="s">
        <v>914</v>
      </c>
      <c r="I128" s="290" t="s">
        <v>865</v>
      </c>
      <c r="J128" s="290" t="s">
        <v>913</v>
      </c>
      <c r="K128" s="338"/>
    </row>
    <row r="129" s="1" customFormat="1" ht="15" customHeight="1">
      <c r="B129" s="335"/>
      <c r="C129" s="290" t="s">
        <v>873</v>
      </c>
      <c r="D129" s="290"/>
      <c r="E129" s="290"/>
      <c r="F129" s="313" t="s">
        <v>868</v>
      </c>
      <c r="G129" s="290"/>
      <c r="H129" s="290" t="s">
        <v>874</v>
      </c>
      <c r="I129" s="290" t="s">
        <v>865</v>
      </c>
      <c r="J129" s="290">
        <v>15</v>
      </c>
      <c r="K129" s="338"/>
    </row>
    <row r="130" s="1" customFormat="1" ht="15" customHeight="1">
      <c r="B130" s="335"/>
      <c r="C130" s="316" t="s">
        <v>875</v>
      </c>
      <c r="D130" s="316"/>
      <c r="E130" s="316"/>
      <c r="F130" s="317" t="s">
        <v>868</v>
      </c>
      <c r="G130" s="316"/>
      <c r="H130" s="316" t="s">
        <v>876</v>
      </c>
      <c r="I130" s="316" t="s">
        <v>865</v>
      </c>
      <c r="J130" s="316">
        <v>15</v>
      </c>
      <c r="K130" s="338"/>
    </row>
    <row r="131" s="1" customFormat="1" ht="15" customHeight="1">
      <c r="B131" s="335"/>
      <c r="C131" s="316" t="s">
        <v>877</v>
      </c>
      <c r="D131" s="316"/>
      <c r="E131" s="316"/>
      <c r="F131" s="317" t="s">
        <v>868</v>
      </c>
      <c r="G131" s="316"/>
      <c r="H131" s="316" t="s">
        <v>878</v>
      </c>
      <c r="I131" s="316" t="s">
        <v>865</v>
      </c>
      <c r="J131" s="316">
        <v>20</v>
      </c>
      <c r="K131" s="338"/>
    </row>
    <row r="132" s="1" customFormat="1" ht="15" customHeight="1">
      <c r="B132" s="335"/>
      <c r="C132" s="316" t="s">
        <v>879</v>
      </c>
      <c r="D132" s="316"/>
      <c r="E132" s="316"/>
      <c r="F132" s="317" t="s">
        <v>868</v>
      </c>
      <c r="G132" s="316"/>
      <c r="H132" s="316" t="s">
        <v>880</v>
      </c>
      <c r="I132" s="316" t="s">
        <v>865</v>
      </c>
      <c r="J132" s="316">
        <v>20</v>
      </c>
      <c r="K132" s="338"/>
    </row>
    <row r="133" s="1" customFormat="1" ht="15" customHeight="1">
      <c r="B133" s="335"/>
      <c r="C133" s="290" t="s">
        <v>867</v>
      </c>
      <c r="D133" s="290"/>
      <c r="E133" s="290"/>
      <c r="F133" s="313" t="s">
        <v>868</v>
      </c>
      <c r="G133" s="290"/>
      <c r="H133" s="290" t="s">
        <v>902</v>
      </c>
      <c r="I133" s="290" t="s">
        <v>865</v>
      </c>
      <c r="J133" s="290">
        <v>50</v>
      </c>
      <c r="K133" s="338"/>
    </row>
    <row r="134" s="1" customFormat="1" ht="15" customHeight="1">
      <c r="B134" s="335"/>
      <c r="C134" s="290" t="s">
        <v>881</v>
      </c>
      <c r="D134" s="290"/>
      <c r="E134" s="290"/>
      <c r="F134" s="313" t="s">
        <v>868</v>
      </c>
      <c r="G134" s="290"/>
      <c r="H134" s="290" t="s">
        <v>902</v>
      </c>
      <c r="I134" s="290" t="s">
        <v>865</v>
      </c>
      <c r="J134" s="290">
        <v>50</v>
      </c>
      <c r="K134" s="338"/>
    </row>
    <row r="135" s="1" customFormat="1" ht="15" customHeight="1">
      <c r="B135" s="335"/>
      <c r="C135" s="290" t="s">
        <v>887</v>
      </c>
      <c r="D135" s="290"/>
      <c r="E135" s="290"/>
      <c r="F135" s="313" t="s">
        <v>868</v>
      </c>
      <c r="G135" s="290"/>
      <c r="H135" s="290" t="s">
        <v>902</v>
      </c>
      <c r="I135" s="290" t="s">
        <v>865</v>
      </c>
      <c r="J135" s="290">
        <v>50</v>
      </c>
      <c r="K135" s="338"/>
    </row>
    <row r="136" s="1" customFormat="1" ht="15" customHeight="1">
      <c r="B136" s="335"/>
      <c r="C136" s="290" t="s">
        <v>889</v>
      </c>
      <c r="D136" s="290"/>
      <c r="E136" s="290"/>
      <c r="F136" s="313" t="s">
        <v>868</v>
      </c>
      <c r="G136" s="290"/>
      <c r="H136" s="290" t="s">
        <v>902</v>
      </c>
      <c r="I136" s="290" t="s">
        <v>865</v>
      </c>
      <c r="J136" s="290">
        <v>50</v>
      </c>
      <c r="K136" s="338"/>
    </row>
    <row r="137" s="1" customFormat="1" ht="15" customHeight="1">
      <c r="B137" s="335"/>
      <c r="C137" s="290" t="s">
        <v>890</v>
      </c>
      <c r="D137" s="290"/>
      <c r="E137" s="290"/>
      <c r="F137" s="313" t="s">
        <v>868</v>
      </c>
      <c r="G137" s="290"/>
      <c r="H137" s="290" t="s">
        <v>915</v>
      </c>
      <c r="I137" s="290" t="s">
        <v>865</v>
      </c>
      <c r="J137" s="290">
        <v>255</v>
      </c>
      <c r="K137" s="338"/>
    </row>
    <row r="138" s="1" customFormat="1" ht="15" customHeight="1">
      <c r="B138" s="335"/>
      <c r="C138" s="290" t="s">
        <v>892</v>
      </c>
      <c r="D138" s="290"/>
      <c r="E138" s="290"/>
      <c r="F138" s="313" t="s">
        <v>863</v>
      </c>
      <c r="G138" s="290"/>
      <c r="H138" s="290" t="s">
        <v>916</v>
      </c>
      <c r="I138" s="290" t="s">
        <v>894</v>
      </c>
      <c r="J138" s="290"/>
      <c r="K138" s="338"/>
    </row>
    <row r="139" s="1" customFormat="1" ht="15" customHeight="1">
      <c r="B139" s="335"/>
      <c r="C139" s="290" t="s">
        <v>895</v>
      </c>
      <c r="D139" s="290"/>
      <c r="E139" s="290"/>
      <c r="F139" s="313" t="s">
        <v>863</v>
      </c>
      <c r="G139" s="290"/>
      <c r="H139" s="290" t="s">
        <v>917</v>
      </c>
      <c r="I139" s="290" t="s">
        <v>897</v>
      </c>
      <c r="J139" s="290"/>
      <c r="K139" s="338"/>
    </row>
    <row r="140" s="1" customFormat="1" ht="15" customHeight="1">
      <c r="B140" s="335"/>
      <c r="C140" s="290" t="s">
        <v>898</v>
      </c>
      <c r="D140" s="290"/>
      <c r="E140" s="290"/>
      <c r="F140" s="313" t="s">
        <v>863</v>
      </c>
      <c r="G140" s="290"/>
      <c r="H140" s="290" t="s">
        <v>898</v>
      </c>
      <c r="I140" s="290" t="s">
        <v>897</v>
      </c>
      <c r="J140" s="290"/>
      <c r="K140" s="338"/>
    </row>
    <row r="141" s="1" customFormat="1" ht="15" customHeight="1">
      <c r="B141" s="335"/>
      <c r="C141" s="290" t="s">
        <v>37</v>
      </c>
      <c r="D141" s="290"/>
      <c r="E141" s="290"/>
      <c r="F141" s="313" t="s">
        <v>863</v>
      </c>
      <c r="G141" s="290"/>
      <c r="H141" s="290" t="s">
        <v>918</v>
      </c>
      <c r="I141" s="290" t="s">
        <v>897</v>
      </c>
      <c r="J141" s="290"/>
      <c r="K141" s="338"/>
    </row>
    <row r="142" s="1" customFormat="1" ht="15" customHeight="1">
      <c r="B142" s="335"/>
      <c r="C142" s="290" t="s">
        <v>919</v>
      </c>
      <c r="D142" s="290"/>
      <c r="E142" s="290"/>
      <c r="F142" s="313" t="s">
        <v>863</v>
      </c>
      <c r="G142" s="290"/>
      <c r="H142" s="290" t="s">
        <v>920</v>
      </c>
      <c r="I142" s="290" t="s">
        <v>897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921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857</v>
      </c>
      <c r="D148" s="305"/>
      <c r="E148" s="305"/>
      <c r="F148" s="305" t="s">
        <v>858</v>
      </c>
      <c r="G148" s="306"/>
      <c r="H148" s="305" t="s">
        <v>53</v>
      </c>
      <c r="I148" s="305" t="s">
        <v>56</v>
      </c>
      <c r="J148" s="305" t="s">
        <v>859</v>
      </c>
      <c r="K148" s="304"/>
    </row>
    <row r="149" s="1" customFormat="1" ht="17.25" customHeight="1">
      <c r="B149" s="302"/>
      <c r="C149" s="307" t="s">
        <v>860</v>
      </c>
      <c r="D149" s="307"/>
      <c r="E149" s="307"/>
      <c r="F149" s="308" t="s">
        <v>861</v>
      </c>
      <c r="G149" s="309"/>
      <c r="H149" s="307"/>
      <c r="I149" s="307"/>
      <c r="J149" s="307" t="s">
        <v>862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77</v>
      </c>
      <c r="D151" s="290"/>
      <c r="E151" s="290"/>
      <c r="F151" s="343" t="s">
        <v>863</v>
      </c>
      <c r="G151" s="290"/>
      <c r="H151" s="342" t="s">
        <v>902</v>
      </c>
      <c r="I151" s="342" t="s">
        <v>865</v>
      </c>
      <c r="J151" s="342">
        <v>120</v>
      </c>
      <c r="K151" s="338"/>
    </row>
    <row r="152" s="1" customFormat="1" ht="15" customHeight="1">
      <c r="B152" s="315"/>
      <c r="C152" s="342" t="s">
        <v>911</v>
      </c>
      <c r="D152" s="290"/>
      <c r="E152" s="290"/>
      <c r="F152" s="343" t="s">
        <v>863</v>
      </c>
      <c r="G152" s="290"/>
      <c r="H152" s="342" t="s">
        <v>922</v>
      </c>
      <c r="I152" s="342" t="s">
        <v>865</v>
      </c>
      <c r="J152" s="342" t="s">
        <v>913</v>
      </c>
      <c r="K152" s="338"/>
    </row>
    <row r="153" s="1" customFormat="1" ht="15" customHeight="1">
      <c r="B153" s="315"/>
      <c r="C153" s="342" t="s">
        <v>811</v>
      </c>
      <c r="D153" s="290"/>
      <c r="E153" s="290"/>
      <c r="F153" s="343" t="s">
        <v>863</v>
      </c>
      <c r="G153" s="290"/>
      <c r="H153" s="342" t="s">
        <v>923</v>
      </c>
      <c r="I153" s="342" t="s">
        <v>865</v>
      </c>
      <c r="J153" s="342" t="s">
        <v>913</v>
      </c>
      <c r="K153" s="338"/>
    </row>
    <row r="154" s="1" customFormat="1" ht="15" customHeight="1">
      <c r="B154" s="315"/>
      <c r="C154" s="342" t="s">
        <v>867</v>
      </c>
      <c r="D154" s="290"/>
      <c r="E154" s="290"/>
      <c r="F154" s="343" t="s">
        <v>868</v>
      </c>
      <c r="G154" s="290"/>
      <c r="H154" s="342" t="s">
        <v>902</v>
      </c>
      <c r="I154" s="342" t="s">
        <v>865</v>
      </c>
      <c r="J154" s="342">
        <v>50</v>
      </c>
      <c r="K154" s="338"/>
    </row>
    <row r="155" s="1" customFormat="1" ht="15" customHeight="1">
      <c r="B155" s="315"/>
      <c r="C155" s="342" t="s">
        <v>870</v>
      </c>
      <c r="D155" s="290"/>
      <c r="E155" s="290"/>
      <c r="F155" s="343" t="s">
        <v>863</v>
      </c>
      <c r="G155" s="290"/>
      <c r="H155" s="342" t="s">
        <v>902</v>
      </c>
      <c r="I155" s="342" t="s">
        <v>872</v>
      </c>
      <c r="J155" s="342"/>
      <c r="K155" s="338"/>
    </row>
    <row r="156" s="1" customFormat="1" ht="15" customHeight="1">
      <c r="B156" s="315"/>
      <c r="C156" s="342" t="s">
        <v>881</v>
      </c>
      <c r="D156" s="290"/>
      <c r="E156" s="290"/>
      <c r="F156" s="343" t="s">
        <v>868</v>
      </c>
      <c r="G156" s="290"/>
      <c r="H156" s="342" t="s">
        <v>902</v>
      </c>
      <c r="I156" s="342" t="s">
        <v>865</v>
      </c>
      <c r="J156" s="342">
        <v>50</v>
      </c>
      <c r="K156" s="338"/>
    </row>
    <row r="157" s="1" customFormat="1" ht="15" customHeight="1">
      <c r="B157" s="315"/>
      <c r="C157" s="342" t="s">
        <v>889</v>
      </c>
      <c r="D157" s="290"/>
      <c r="E157" s="290"/>
      <c r="F157" s="343" t="s">
        <v>868</v>
      </c>
      <c r="G157" s="290"/>
      <c r="H157" s="342" t="s">
        <v>902</v>
      </c>
      <c r="I157" s="342" t="s">
        <v>865</v>
      </c>
      <c r="J157" s="342">
        <v>50</v>
      </c>
      <c r="K157" s="338"/>
    </row>
    <row r="158" s="1" customFormat="1" ht="15" customHeight="1">
      <c r="B158" s="315"/>
      <c r="C158" s="342" t="s">
        <v>887</v>
      </c>
      <c r="D158" s="290"/>
      <c r="E158" s="290"/>
      <c r="F158" s="343" t="s">
        <v>868</v>
      </c>
      <c r="G158" s="290"/>
      <c r="H158" s="342" t="s">
        <v>902</v>
      </c>
      <c r="I158" s="342" t="s">
        <v>865</v>
      </c>
      <c r="J158" s="342">
        <v>50</v>
      </c>
      <c r="K158" s="338"/>
    </row>
    <row r="159" s="1" customFormat="1" ht="15" customHeight="1">
      <c r="B159" s="315"/>
      <c r="C159" s="342" t="s">
        <v>98</v>
      </c>
      <c r="D159" s="290"/>
      <c r="E159" s="290"/>
      <c r="F159" s="343" t="s">
        <v>863</v>
      </c>
      <c r="G159" s="290"/>
      <c r="H159" s="342" t="s">
        <v>924</v>
      </c>
      <c r="I159" s="342" t="s">
        <v>865</v>
      </c>
      <c r="J159" s="342" t="s">
        <v>925</v>
      </c>
      <c r="K159" s="338"/>
    </row>
    <row r="160" s="1" customFormat="1" ht="15" customHeight="1">
      <c r="B160" s="315"/>
      <c r="C160" s="342" t="s">
        <v>926</v>
      </c>
      <c r="D160" s="290"/>
      <c r="E160" s="290"/>
      <c r="F160" s="343" t="s">
        <v>863</v>
      </c>
      <c r="G160" s="290"/>
      <c r="H160" s="342" t="s">
        <v>927</v>
      </c>
      <c r="I160" s="342" t="s">
        <v>897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928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857</v>
      </c>
      <c r="D166" s="305"/>
      <c r="E166" s="305"/>
      <c r="F166" s="305" t="s">
        <v>858</v>
      </c>
      <c r="G166" s="347"/>
      <c r="H166" s="348" t="s">
        <v>53</v>
      </c>
      <c r="I166" s="348" t="s">
        <v>56</v>
      </c>
      <c r="J166" s="305" t="s">
        <v>859</v>
      </c>
      <c r="K166" s="282"/>
    </row>
    <row r="167" s="1" customFormat="1" ht="17.25" customHeight="1">
      <c r="B167" s="283"/>
      <c r="C167" s="307" t="s">
        <v>860</v>
      </c>
      <c r="D167" s="307"/>
      <c r="E167" s="307"/>
      <c r="F167" s="308" t="s">
        <v>861</v>
      </c>
      <c r="G167" s="349"/>
      <c r="H167" s="350"/>
      <c r="I167" s="350"/>
      <c r="J167" s="307" t="s">
        <v>862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77</v>
      </c>
      <c r="D169" s="290"/>
      <c r="E169" s="290"/>
      <c r="F169" s="313" t="s">
        <v>863</v>
      </c>
      <c r="G169" s="290"/>
      <c r="H169" s="290" t="s">
        <v>902</v>
      </c>
      <c r="I169" s="290" t="s">
        <v>865</v>
      </c>
      <c r="J169" s="290">
        <v>120</v>
      </c>
      <c r="K169" s="338"/>
    </row>
    <row r="170" s="1" customFormat="1" ht="15" customHeight="1">
      <c r="B170" s="315"/>
      <c r="C170" s="290" t="s">
        <v>911</v>
      </c>
      <c r="D170" s="290"/>
      <c r="E170" s="290"/>
      <c r="F170" s="313" t="s">
        <v>863</v>
      </c>
      <c r="G170" s="290"/>
      <c r="H170" s="290" t="s">
        <v>912</v>
      </c>
      <c r="I170" s="290" t="s">
        <v>865</v>
      </c>
      <c r="J170" s="290" t="s">
        <v>913</v>
      </c>
      <c r="K170" s="338"/>
    </row>
    <row r="171" s="1" customFormat="1" ht="15" customHeight="1">
      <c r="B171" s="315"/>
      <c r="C171" s="290" t="s">
        <v>811</v>
      </c>
      <c r="D171" s="290"/>
      <c r="E171" s="290"/>
      <c r="F171" s="313" t="s">
        <v>863</v>
      </c>
      <c r="G171" s="290"/>
      <c r="H171" s="290" t="s">
        <v>929</v>
      </c>
      <c r="I171" s="290" t="s">
        <v>865</v>
      </c>
      <c r="J171" s="290" t="s">
        <v>913</v>
      </c>
      <c r="K171" s="338"/>
    </row>
    <row r="172" s="1" customFormat="1" ht="15" customHeight="1">
      <c r="B172" s="315"/>
      <c r="C172" s="290" t="s">
        <v>867</v>
      </c>
      <c r="D172" s="290"/>
      <c r="E172" s="290"/>
      <c r="F172" s="313" t="s">
        <v>868</v>
      </c>
      <c r="G172" s="290"/>
      <c r="H172" s="290" t="s">
        <v>929</v>
      </c>
      <c r="I172" s="290" t="s">
        <v>865</v>
      </c>
      <c r="J172" s="290">
        <v>50</v>
      </c>
      <c r="K172" s="338"/>
    </row>
    <row r="173" s="1" customFormat="1" ht="15" customHeight="1">
      <c r="B173" s="315"/>
      <c r="C173" s="290" t="s">
        <v>870</v>
      </c>
      <c r="D173" s="290"/>
      <c r="E173" s="290"/>
      <c r="F173" s="313" t="s">
        <v>863</v>
      </c>
      <c r="G173" s="290"/>
      <c r="H173" s="290" t="s">
        <v>929</v>
      </c>
      <c r="I173" s="290" t="s">
        <v>872</v>
      </c>
      <c r="J173" s="290"/>
      <c r="K173" s="338"/>
    </row>
    <row r="174" s="1" customFormat="1" ht="15" customHeight="1">
      <c r="B174" s="315"/>
      <c r="C174" s="290" t="s">
        <v>881</v>
      </c>
      <c r="D174" s="290"/>
      <c r="E174" s="290"/>
      <c r="F174" s="313" t="s">
        <v>868</v>
      </c>
      <c r="G174" s="290"/>
      <c r="H174" s="290" t="s">
        <v>929</v>
      </c>
      <c r="I174" s="290" t="s">
        <v>865</v>
      </c>
      <c r="J174" s="290">
        <v>50</v>
      </c>
      <c r="K174" s="338"/>
    </row>
    <row r="175" s="1" customFormat="1" ht="15" customHeight="1">
      <c r="B175" s="315"/>
      <c r="C175" s="290" t="s">
        <v>889</v>
      </c>
      <c r="D175" s="290"/>
      <c r="E175" s="290"/>
      <c r="F175" s="313" t="s">
        <v>868</v>
      </c>
      <c r="G175" s="290"/>
      <c r="H175" s="290" t="s">
        <v>929</v>
      </c>
      <c r="I175" s="290" t="s">
        <v>865</v>
      </c>
      <c r="J175" s="290">
        <v>50</v>
      </c>
      <c r="K175" s="338"/>
    </row>
    <row r="176" s="1" customFormat="1" ht="15" customHeight="1">
      <c r="B176" s="315"/>
      <c r="C176" s="290" t="s">
        <v>887</v>
      </c>
      <c r="D176" s="290"/>
      <c r="E176" s="290"/>
      <c r="F176" s="313" t="s">
        <v>868</v>
      </c>
      <c r="G176" s="290"/>
      <c r="H176" s="290" t="s">
        <v>929</v>
      </c>
      <c r="I176" s="290" t="s">
        <v>865</v>
      </c>
      <c r="J176" s="290">
        <v>50</v>
      </c>
      <c r="K176" s="338"/>
    </row>
    <row r="177" s="1" customFormat="1" ht="15" customHeight="1">
      <c r="B177" s="315"/>
      <c r="C177" s="290" t="s">
        <v>120</v>
      </c>
      <c r="D177" s="290"/>
      <c r="E177" s="290"/>
      <c r="F177" s="313" t="s">
        <v>863</v>
      </c>
      <c r="G177" s="290"/>
      <c r="H177" s="290" t="s">
        <v>930</v>
      </c>
      <c r="I177" s="290" t="s">
        <v>931</v>
      </c>
      <c r="J177" s="290"/>
      <c r="K177" s="338"/>
    </row>
    <row r="178" s="1" customFormat="1" ht="15" customHeight="1">
      <c r="B178" s="315"/>
      <c r="C178" s="290" t="s">
        <v>56</v>
      </c>
      <c r="D178" s="290"/>
      <c r="E178" s="290"/>
      <c r="F178" s="313" t="s">
        <v>863</v>
      </c>
      <c r="G178" s="290"/>
      <c r="H178" s="290" t="s">
        <v>932</v>
      </c>
      <c r="I178" s="290" t="s">
        <v>933</v>
      </c>
      <c r="J178" s="290">
        <v>1</v>
      </c>
      <c r="K178" s="338"/>
    </row>
    <row r="179" s="1" customFormat="1" ht="15" customHeight="1">
      <c r="B179" s="315"/>
      <c r="C179" s="290" t="s">
        <v>52</v>
      </c>
      <c r="D179" s="290"/>
      <c r="E179" s="290"/>
      <c r="F179" s="313" t="s">
        <v>863</v>
      </c>
      <c r="G179" s="290"/>
      <c r="H179" s="290" t="s">
        <v>934</v>
      </c>
      <c r="I179" s="290" t="s">
        <v>865</v>
      </c>
      <c r="J179" s="290">
        <v>20</v>
      </c>
      <c r="K179" s="338"/>
    </row>
    <row r="180" s="1" customFormat="1" ht="15" customHeight="1">
      <c r="B180" s="315"/>
      <c r="C180" s="290" t="s">
        <v>53</v>
      </c>
      <c r="D180" s="290"/>
      <c r="E180" s="290"/>
      <c r="F180" s="313" t="s">
        <v>863</v>
      </c>
      <c r="G180" s="290"/>
      <c r="H180" s="290" t="s">
        <v>935</v>
      </c>
      <c r="I180" s="290" t="s">
        <v>865</v>
      </c>
      <c r="J180" s="290">
        <v>255</v>
      </c>
      <c r="K180" s="338"/>
    </row>
    <row r="181" s="1" customFormat="1" ht="15" customHeight="1">
      <c r="B181" s="315"/>
      <c r="C181" s="290" t="s">
        <v>121</v>
      </c>
      <c r="D181" s="290"/>
      <c r="E181" s="290"/>
      <c r="F181" s="313" t="s">
        <v>863</v>
      </c>
      <c r="G181" s="290"/>
      <c r="H181" s="290" t="s">
        <v>827</v>
      </c>
      <c r="I181" s="290" t="s">
        <v>865</v>
      </c>
      <c r="J181" s="290">
        <v>10</v>
      </c>
      <c r="K181" s="338"/>
    </row>
    <row r="182" s="1" customFormat="1" ht="15" customHeight="1">
      <c r="B182" s="315"/>
      <c r="C182" s="290" t="s">
        <v>122</v>
      </c>
      <c r="D182" s="290"/>
      <c r="E182" s="290"/>
      <c r="F182" s="313" t="s">
        <v>863</v>
      </c>
      <c r="G182" s="290"/>
      <c r="H182" s="290" t="s">
        <v>936</v>
      </c>
      <c r="I182" s="290" t="s">
        <v>897</v>
      </c>
      <c r="J182" s="290"/>
      <c r="K182" s="338"/>
    </row>
    <row r="183" s="1" customFormat="1" ht="15" customHeight="1">
      <c r="B183" s="315"/>
      <c r="C183" s="290" t="s">
        <v>937</v>
      </c>
      <c r="D183" s="290"/>
      <c r="E183" s="290"/>
      <c r="F183" s="313" t="s">
        <v>863</v>
      </c>
      <c r="G183" s="290"/>
      <c r="H183" s="290" t="s">
        <v>938</v>
      </c>
      <c r="I183" s="290" t="s">
        <v>897</v>
      </c>
      <c r="J183" s="290"/>
      <c r="K183" s="338"/>
    </row>
    <row r="184" s="1" customFormat="1" ht="15" customHeight="1">
      <c r="B184" s="315"/>
      <c r="C184" s="290" t="s">
        <v>926</v>
      </c>
      <c r="D184" s="290"/>
      <c r="E184" s="290"/>
      <c r="F184" s="313" t="s">
        <v>863</v>
      </c>
      <c r="G184" s="290"/>
      <c r="H184" s="290" t="s">
        <v>939</v>
      </c>
      <c r="I184" s="290" t="s">
        <v>897</v>
      </c>
      <c r="J184" s="290"/>
      <c r="K184" s="338"/>
    </row>
    <row r="185" s="1" customFormat="1" ht="15" customHeight="1">
      <c r="B185" s="315"/>
      <c r="C185" s="290" t="s">
        <v>124</v>
      </c>
      <c r="D185" s="290"/>
      <c r="E185" s="290"/>
      <c r="F185" s="313" t="s">
        <v>868</v>
      </c>
      <c r="G185" s="290"/>
      <c r="H185" s="290" t="s">
        <v>940</v>
      </c>
      <c r="I185" s="290" t="s">
        <v>865</v>
      </c>
      <c r="J185" s="290">
        <v>50</v>
      </c>
      <c r="K185" s="338"/>
    </row>
    <row r="186" s="1" customFormat="1" ht="15" customHeight="1">
      <c r="B186" s="315"/>
      <c r="C186" s="290" t="s">
        <v>941</v>
      </c>
      <c r="D186" s="290"/>
      <c r="E186" s="290"/>
      <c r="F186" s="313" t="s">
        <v>868</v>
      </c>
      <c r="G186" s="290"/>
      <c r="H186" s="290" t="s">
        <v>942</v>
      </c>
      <c r="I186" s="290" t="s">
        <v>943</v>
      </c>
      <c r="J186" s="290"/>
      <c r="K186" s="338"/>
    </row>
    <row r="187" s="1" customFormat="1" ht="15" customHeight="1">
      <c r="B187" s="315"/>
      <c r="C187" s="290" t="s">
        <v>944</v>
      </c>
      <c r="D187" s="290"/>
      <c r="E187" s="290"/>
      <c r="F187" s="313" t="s">
        <v>868</v>
      </c>
      <c r="G187" s="290"/>
      <c r="H187" s="290" t="s">
        <v>945</v>
      </c>
      <c r="I187" s="290" t="s">
        <v>943</v>
      </c>
      <c r="J187" s="290"/>
      <c r="K187" s="338"/>
    </row>
    <row r="188" s="1" customFormat="1" ht="15" customHeight="1">
      <c r="B188" s="315"/>
      <c r="C188" s="290" t="s">
        <v>946</v>
      </c>
      <c r="D188" s="290"/>
      <c r="E188" s="290"/>
      <c r="F188" s="313" t="s">
        <v>868</v>
      </c>
      <c r="G188" s="290"/>
      <c r="H188" s="290" t="s">
        <v>947</v>
      </c>
      <c r="I188" s="290" t="s">
        <v>943</v>
      </c>
      <c r="J188" s="290"/>
      <c r="K188" s="338"/>
    </row>
    <row r="189" s="1" customFormat="1" ht="15" customHeight="1">
      <c r="B189" s="315"/>
      <c r="C189" s="351" t="s">
        <v>948</v>
      </c>
      <c r="D189" s="290"/>
      <c r="E189" s="290"/>
      <c r="F189" s="313" t="s">
        <v>868</v>
      </c>
      <c r="G189" s="290"/>
      <c r="H189" s="290" t="s">
        <v>949</v>
      </c>
      <c r="I189" s="290" t="s">
        <v>950</v>
      </c>
      <c r="J189" s="352" t="s">
        <v>951</v>
      </c>
      <c r="K189" s="338"/>
    </row>
    <row r="190" s="17" customFormat="1" ht="15" customHeight="1">
      <c r="B190" s="353"/>
      <c r="C190" s="354" t="s">
        <v>952</v>
      </c>
      <c r="D190" s="355"/>
      <c r="E190" s="355"/>
      <c r="F190" s="356" t="s">
        <v>868</v>
      </c>
      <c r="G190" s="355"/>
      <c r="H190" s="355" t="s">
        <v>953</v>
      </c>
      <c r="I190" s="355" t="s">
        <v>950</v>
      </c>
      <c r="J190" s="357" t="s">
        <v>951</v>
      </c>
      <c r="K190" s="358"/>
    </row>
    <row r="191" s="1" customFormat="1" ht="15" customHeight="1">
      <c r="B191" s="315"/>
      <c r="C191" s="351" t="s">
        <v>41</v>
      </c>
      <c r="D191" s="290"/>
      <c r="E191" s="290"/>
      <c r="F191" s="313" t="s">
        <v>863</v>
      </c>
      <c r="G191" s="290"/>
      <c r="H191" s="287" t="s">
        <v>954</v>
      </c>
      <c r="I191" s="290" t="s">
        <v>955</v>
      </c>
      <c r="J191" s="290"/>
      <c r="K191" s="338"/>
    </row>
    <row r="192" s="1" customFormat="1" ht="15" customHeight="1">
      <c r="B192" s="315"/>
      <c r="C192" s="351" t="s">
        <v>956</v>
      </c>
      <c r="D192" s="290"/>
      <c r="E192" s="290"/>
      <c r="F192" s="313" t="s">
        <v>863</v>
      </c>
      <c r="G192" s="290"/>
      <c r="H192" s="290" t="s">
        <v>957</v>
      </c>
      <c r="I192" s="290" t="s">
        <v>897</v>
      </c>
      <c r="J192" s="290"/>
      <c r="K192" s="338"/>
    </row>
    <row r="193" s="1" customFormat="1" ht="15" customHeight="1">
      <c r="B193" s="315"/>
      <c r="C193" s="351" t="s">
        <v>958</v>
      </c>
      <c r="D193" s="290"/>
      <c r="E193" s="290"/>
      <c r="F193" s="313" t="s">
        <v>863</v>
      </c>
      <c r="G193" s="290"/>
      <c r="H193" s="290" t="s">
        <v>959</v>
      </c>
      <c r="I193" s="290" t="s">
        <v>897</v>
      </c>
      <c r="J193" s="290"/>
      <c r="K193" s="338"/>
    </row>
    <row r="194" s="1" customFormat="1" ht="15" customHeight="1">
      <c r="B194" s="315"/>
      <c r="C194" s="351" t="s">
        <v>960</v>
      </c>
      <c r="D194" s="290"/>
      <c r="E194" s="290"/>
      <c r="F194" s="313" t="s">
        <v>868</v>
      </c>
      <c r="G194" s="290"/>
      <c r="H194" s="290" t="s">
        <v>961</v>
      </c>
      <c r="I194" s="290" t="s">
        <v>897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962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963</v>
      </c>
      <c r="D201" s="360"/>
      <c r="E201" s="360"/>
      <c r="F201" s="360" t="s">
        <v>964</v>
      </c>
      <c r="G201" s="361"/>
      <c r="H201" s="360" t="s">
        <v>965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955</v>
      </c>
      <c r="D203" s="290"/>
      <c r="E203" s="290"/>
      <c r="F203" s="313" t="s">
        <v>42</v>
      </c>
      <c r="G203" s="290"/>
      <c r="H203" s="290" t="s">
        <v>966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43</v>
      </c>
      <c r="G204" s="290"/>
      <c r="H204" s="290" t="s">
        <v>967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46</v>
      </c>
      <c r="G205" s="290"/>
      <c r="H205" s="290" t="s">
        <v>968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44</v>
      </c>
      <c r="G206" s="290"/>
      <c r="H206" s="290" t="s">
        <v>969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45</v>
      </c>
      <c r="G207" s="290"/>
      <c r="H207" s="290" t="s">
        <v>970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909</v>
      </c>
      <c r="D209" s="290"/>
      <c r="E209" s="290"/>
      <c r="F209" s="313" t="s">
        <v>78</v>
      </c>
      <c r="G209" s="290"/>
      <c r="H209" s="290" t="s">
        <v>971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805</v>
      </c>
      <c r="G210" s="290"/>
      <c r="H210" s="290" t="s">
        <v>806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803</v>
      </c>
      <c r="G211" s="290"/>
      <c r="H211" s="290" t="s">
        <v>972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807</v>
      </c>
      <c r="G212" s="351"/>
      <c r="H212" s="342" t="s">
        <v>808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809</v>
      </c>
      <c r="G213" s="351"/>
      <c r="H213" s="342" t="s">
        <v>973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933</v>
      </c>
      <c r="D215" s="290"/>
      <c r="E215" s="290"/>
      <c r="F215" s="313">
        <v>1</v>
      </c>
      <c r="G215" s="351"/>
      <c r="H215" s="342" t="s">
        <v>974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975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976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977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2024-04-09T06:33:31Z</dcterms:created>
  <dcterms:modified xsi:type="dcterms:W3CDTF">2024-04-09T06:33:43Z</dcterms:modified>
</cp:coreProperties>
</file>